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7425" activeTab="0"/>
  </bookViews>
  <sheets>
    <sheet name="дод3-1" sheetId="1" r:id="rId1"/>
    <sheet name="дод 3-1" sheetId="2" state="hidden" r:id="rId2"/>
    <sheet name="дод3" sheetId="3" r:id="rId3"/>
  </sheets>
  <definedNames/>
  <calcPr fullCalcOnLoad="1"/>
</workbook>
</file>

<file path=xl/sharedStrings.xml><?xml version="1.0" encoding="utf-8"?>
<sst xmlns="http://schemas.openxmlformats.org/spreadsheetml/2006/main" count="617" uniqueCount="378">
  <si>
    <t>Новгородкiвський р-н</t>
  </si>
  <si>
    <t>Додаток 3</t>
  </si>
  <si>
    <t xml:space="preserve">від 31.12.2013 № _______ </t>
  </si>
  <si>
    <t>Розподіл видатків Новгородківського районного бюджету на 2013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</si>
  <si>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</si>
  <si>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</si>
  <si>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</si>
  <si>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</si>
  <si>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</si>
  <si>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</si>
  <si>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</si>
  <si>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</si>
  <si>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</si>
  <si>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</si>
  <si>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</si>
  <si>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</si>
  <si>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</si>
  <si>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</si>
  <si>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</si>
  <si>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</si>
  <si>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</si>
  <si>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</si>
  <si>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</si>
  <si>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 рай</t>
  </si>
  <si>
    <t>010000</t>
  </si>
  <si>
    <t>Державне управління </t>
  </si>
  <si>
    <t>010116</t>
  </si>
  <si>
    <t>Органи місцевого самоврядування </t>
  </si>
  <si>
    <t>090000</t>
  </si>
  <si>
    <t>Соціальний захист та соціальне забезпечення </t>
  </si>
  <si>
    <t>091209</t>
  </si>
  <si>
    <t>Фінансова підтримка громадських організацій інвалідів і ветеранів </t>
  </si>
  <si>
    <t>120000</t>
  </si>
  <si>
    <t>Засоби масової інформації </t>
  </si>
  <si>
    <t>120201</t>
  </si>
  <si>
    <t>Періодичні видання (газети та журнали) </t>
  </si>
  <si>
    <t>250000</t>
  </si>
  <si>
    <t>Видатки, не віднесені до основних груп </t>
  </si>
  <si>
    <t>250404</t>
  </si>
  <si>
    <t>Інші видатки </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</si>
  <si>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</si>
  <si>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</si>
  <si>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</si>
  <si>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</si>
  <si>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</si>
  <si>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</si>
  <si>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</si>
  <si>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</si>
  <si>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</si>
  <si>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</si>
  <si>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080800</t>
  </si>
  <si>
    <t>Центри первинної медичної (медико-санітарної)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</si>
  <si>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</si>
  <si>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</si>
  <si>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081004</t>
  </si>
  <si>
    <t>Централізовані бухгалтерії </t>
  </si>
  <si>
    <t>090802</t>
  </si>
  <si>
    <t>Інші програми соціального захисту дітей </t>
  </si>
  <si>
    <t>091101</t>
  </si>
  <si>
    <t>Утримання центрів соціальних служб для сім`ї, дітей та молоді </t>
  </si>
  <si>
    <t>091103</t>
  </si>
  <si>
    <t>Соціальні програми і заходи державних органів у справах молоді </t>
  </si>
  <si>
    <t>091204</t>
  </si>
  <si>
    <t>Територіальні центри соціального обслуговування (надання соціальних послуг) </t>
  </si>
  <si>
    <t>130000</t>
  </si>
  <si>
    <t>Фізична культура і спорт </t>
  </si>
  <si>
    <t>130102</t>
  </si>
  <si>
    <t>Проведення навчально-тренувальних зборів і змагань </t>
  </si>
  <si>
    <t>130110</t>
  </si>
  <si>
    <t>Фінансова підтримка спортивних споруд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</si>
  <si>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</si>
  <si>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</si>
  <si>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</si>
  <si>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</si>
  <si>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</si>
  <si>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</si>
  <si>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10</t>
  </si>
  <si>
    <t>Орган з питань освіти і науки, молоді та спорту</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</si>
  <si>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</si>
  <si>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</si>
  <si>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</si>
  <si>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</si>
  <si>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</si>
  <si>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</si>
  <si>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</si>
  <si>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</si>
  <si>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</si>
  <si>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</si>
  <si>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</si>
  <si>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</si>
  <si>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</si>
  <si>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</si>
  <si>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070808</t>
  </si>
  <si>
    <t>Допомога дітям-сиротам та дітям, позбавленим батьківського піклування, яким виповнюється 18 років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</si>
  <si>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</si>
  <si>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</si>
  <si>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15</t>
  </si>
  <si>
    <t>Орган з питань праці та соціального захисту населення</t>
  </si>
  <si>
    <t>070303</t>
  </si>
  <si>
    <t>Дитячі будинки (в т. ч. сімейного типу, прийомні сім`ї) </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</si>
  <si>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</si>
  <si>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</si>
  <si>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</si>
  <si>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</si>
  <si>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</si>
  <si>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</si>
  <si>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</si>
  <si>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</si>
  <si>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</si>
  <si>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</si>
  <si>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</si>
  <si>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</si>
  <si>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</si>
  <si>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</si>
  <si>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</si>
  <si>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t>
  </si>
  <si>
    <t>090211</t>
  </si>
  <si>
    <t>090214</t>
  </si>
  <si>
    <t>Пільги окремим категоріям громадян з послуг зв`язку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</si>
  <si>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</si>
  <si>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</si>
  <si>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</si>
  <si>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</si>
  <si>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</si>
  <si>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</si>
  <si>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</si>
  <si>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</si>
  <si>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</si>
  <si>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</si>
  <si>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</si>
  <si>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</si>
  <si>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</si>
  <si>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</si>
  <si>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</si>
  <si>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</si>
  <si>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</si>
  <si>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</si>
  <si>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</si>
  <si>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</si>
  <si>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</si>
  <si>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</si>
  <si>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</si>
  <si>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</si>
  <si>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 </t>
  </si>
  <si>
    <t>090416</t>
  </si>
  <si>
    <t>Інші видатки на соціальний захист ветеранів війни та праці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</si>
  <si>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</si>
  <si>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</si>
  <si>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091300</t>
  </si>
  <si>
    <t>Державна соціальна допомога інвалідам з дитинства та дітям-інвалідам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</si>
  <si>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</si>
  <si>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</si>
  <si>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</si>
  <si>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</si>
  <si>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170302</t>
  </si>
  <si>
    <t>Компенсаційні виплати за пільговий проїзд окремих категорій громадян на залізничному транспорті </t>
  </si>
  <si>
    <t>24</t>
  </si>
  <si>
    <t>Орган з питань культури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</si>
  <si>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</si>
  <si>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</si>
  <si>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</si>
  <si>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</si>
  <si>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</si>
  <si>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</si>
  <si>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</si>
  <si>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</si>
  <si>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</si>
  <si>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</si>
  <si>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</si>
  <si>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</si>
  <si>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</si>
  <si>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</si>
  <si>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</si>
  <si>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</si>
  <si>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</si>
  <si>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</si>
  <si>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</si>
  <si>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</si>
  <si>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</si>
  <si>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</si>
  <si>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</si>
  <si>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</si>
  <si>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Всього видатків</t>
  </si>
  <si>
    <t>До рішенняНовгородківської районної ради</t>
  </si>
  <si>
    <t>До рішення Новгородківської районної ради</t>
  </si>
  <si>
    <t>Додаток 3-1</t>
  </si>
  <si>
    <t>14=4+7</t>
  </si>
  <si>
    <t>КПКВК 
місцевих бюджетів (7 знаків групування : за ГРК, відповід.вик.,програма/підпрограма)</t>
  </si>
  <si>
    <t>,010000</t>
  </si>
  <si>
    <t>Розподіл видатків  Новгородківського
 районного бюджету на 2013 рік за головними розпорядниками коштів у розрізі бюджетних програм</t>
  </si>
  <si>
    <t>КТКВ
 місцевих бюджетів</t>
  </si>
  <si>
    <t>Найменування програми/підпрограми видатків 
та кредитування місцевих бюджетів</t>
  </si>
  <si>
    <t>Разом</t>
  </si>
  <si>
    <t>оплата
праці</t>
  </si>
  <si>
    <t>комунальні 
послуги та енергоносії</t>
  </si>
  <si>
    <t>бюджет
 розвитку</t>
  </si>
  <si>
    <t>7=8+11</t>
  </si>
  <si>
    <t>.0100000</t>
  </si>
  <si>
    <t>Новгородківська районна рада</t>
  </si>
  <si>
    <t>.0110000</t>
  </si>
  <si>
    <t>.0110060</t>
  </si>
  <si>
    <t>.010116</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</si>
  <si>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</si>
  <si>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.0118600</t>
  </si>
  <si>
    <t>Інші видатки</t>
  </si>
  <si>
    <t>.0118601</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</si>
  <si>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</si>
  <si>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.0117210</t>
  </si>
  <si>
    <t>Підтримка засобів масової інформації</t>
  </si>
  <si>
    <t>.0117212</t>
  </si>
  <si>
    <t>Підтримка періодичних видань (газет та журналів)</t>
  </si>
  <si>
    <t>.0300000</t>
  </si>
  <si>
    <t>Новгородківська районна державна адміністрація</t>
  </si>
  <si>
    <t>.0310000</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</si>
  <si>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</si>
  <si>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</si>
  <si>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</si>
  <si>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</si>
  <si>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</si>
  <si>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.0313130</t>
  </si>
  <si>
    <t>Здійснення соціальної роботи з вразливими  категоріями населення</t>
  </si>
  <si>
    <t>.0313131</t>
  </si>
  <si>
    <t>.091101</t>
  </si>
  <si>
    <t>.0313140</t>
  </si>
  <si>
    <t>.091103</t>
  </si>
  <si>
    <t>Заходи державної політики з питань молоді</t>
  </si>
  <si>
    <t>.0317810</t>
  </si>
  <si>
    <t>Видатки на запобігання та ліквідацію надзвичайних ситуацій та наслідків стихійного лиха</t>
  </si>
  <si>
    <t>.0315010</t>
  </si>
  <si>
    <t>Проведення спортивної роботи в регіоні</t>
  </si>
  <si>
    <t>.0315011</t>
  </si>
  <si>
    <t>.130102</t>
  </si>
  <si>
    <t>Проведення навчально-тренувальних зборів і змагань з олімпійських видів спорту</t>
  </si>
  <si>
    <t>.0312010</t>
  </si>
  <si>
    <t>.080101</t>
  </si>
  <si>
    <t>Багатопрофільна стаціонарна медична допомога населенню</t>
  </si>
  <si>
    <t>.0312120</t>
  </si>
  <si>
    <t>.080300</t>
  </si>
  <si>
    <t>Амбулаторно-поліклінічна допомога населенню</t>
  </si>
  <si>
    <t>.0312150</t>
  </si>
  <si>
    <t>.080600</t>
  </si>
  <si>
    <t>Фельдшерсько-акушерські пункти</t>
  </si>
  <si>
    <t>.0313100</t>
  </si>
  <si>
    <t>Надання  соціальних та реабілітаційних послуг громадян похилого віку, інвалідам, дітям - інвалідам в установах соціального обслуговування</t>
  </si>
  <si>
    <t>.0313104</t>
  </si>
  <si>
    <t>.091204</t>
  </si>
  <si>
    <t>.0315020</t>
  </si>
  <si>
    <t>Діяльність закладів фізичної культури і спорту</t>
  </si>
  <si>
    <t>.0315024</t>
  </si>
  <si>
    <t>Фінансова підтримка комунальних спортивних споруд</t>
  </si>
  <si>
    <t>.0315023</t>
  </si>
  <si>
    <t>Фінансова підтримка дитячо-юнацьких спортивних шків фізкультурно-спортивних товариств</t>
  </si>
  <si>
    <t>Відділ освіти, молоді і спорту Новгородківської райдержадміністрації</t>
  </si>
  <si>
    <t>.070201</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</si>
  <si>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</si>
  <si>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.070401</t>
  </si>
  <si>
    <t>.070802</t>
  </si>
  <si>
    <t>Методичне забезпечення діяльності 
навчальних закладів та інші заходи в галузі освіти</t>
  </si>
  <si>
    <t>.070804</t>
  </si>
  <si>
    <t>Централізоване ведення бухгалтерського обліку</t>
  </si>
  <si>
    <t>.070805</t>
  </si>
  <si>
    <t>.070806</t>
  </si>
  <si>
    <t>Утримання інших закладів освіти</t>
  </si>
  <si>
    <t>.070808</t>
  </si>
  <si>
    <t>Надання допомоги дітям-сиротам та дітям, 
позбавленим батьківського піклування, яким виповнюється 18 років</t>
  </si>
  <si>
    <t>.091108</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</si>
  <si>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</si>
  <si>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.070303</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</si>
  <si>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</si>
  <si>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</si>
  <si>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</si>
  <si>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</si>
  <si>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</si>
  <si>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.090207</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</si>
  <si>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</si>
  <si>
    <t>.090210</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</si>
  <si>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</si>
  <si>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</si>
  <si>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</si>
  <si>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</si>
  <si>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від відшкодування витрат на оплату житлово-комунальних послуг</t>
  </si>
  <si>
    <t>Надання пільг та житлових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</si>
  <si>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</si>
  <si>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</si>
  <si>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.090205</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</si>
  <si>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</si>
  <si>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.090208</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</si>
  <si>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</si>
  <si>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.090211</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</si>
  <si>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</si>
  <si>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</si>
  <si>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</si>
  <si>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</si>
  <si>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</si>
  <si>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.090203</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</si>
  <si>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</si>
  <si>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.090209</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</si>
  <si>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</si>
  <si>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</si>
  <si>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послуг зв"язку</t>
  </si>
  <si>
    <t>Компенсаційні виплати на пільговий проїзд окремих категорій громадян на залізничному транспорті</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</si>
  <si>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</si>
  <si>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</si>
  <si>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</si>
  <si>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</si>
  <si>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</si>
  <si>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</si>
  <si>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</si>
  <si>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</si>
  <si>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 xml:space="preserve">Надання допомоги на дітей над якими встановлено опіку чи піклування    </t>
  </si>
  <si>
    <t>.090306</t>
  </si>
  <si>
    <t>.090307</t>
  </si>
  <si>
    <t>.090308</t>
  </si>
  <si>
    <t>Надання  допомоги при усиновленні дитини</t>
  </si>
  <si>
    <t>.090401</t>
  </si>
  <si>
    <t>.091300</t>
  </si>
  <si>
    <t>Надання державної соціальної  допомоги інвалідам з дитинства та дітям-інвалідам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</si>
  <si>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</si>
  <si>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.091205</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</si>
  <si>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</si>
  <si>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Соціальний захист ветеранів війни та праці</t>
  </si>
  <si>
    <t>.090416</t>
  </si>
  <si>
    <t>інші видатки на соціальний захист ветеранів війни та праці</t>
  </si>
  <si>
    <t>.091209</t>
  </si>
  <si>
    <t>Інші видатки на соціальний захист населення</t>
  </si>
  <si>
    <t>.090412</t>
  </si>
  <si>
    <t>Інші видатки на соціальний захист інвалідів</t>
  </si>
  <si>
    <t>Відділ культури, туризму та культурної спадщини Новгородківської райдержадміністрації</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</si>
  <si>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</si>
  <si>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</si>
  <si>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</si>
  <si>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</si>
  <si>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</si>
  <si>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Фінансове управління Новгородківської райдержадміністрації</t>
  </si>
  <si>
    <t>Дотації вирівнювання, що передаються з районних та
 міских (міст Киева і Севастополя, міст республікансокого і обласного значення) бюджетів</t>
  </si>
  <si>
    <t>від 25.12.2012 №199</t>
  </si>
  <si>
    <t>.010000</t>
  </si>
  <si>
    <t>Державне управління</t>
  </si>
  <si>
    <t>.0113200</t>
  </si>
  <si>
    <t>.0113202</t>
  </si>
  <si>
    <t xml:space="preserve">Надання фінансової підтримки громадським організаціям інвалідів і ветеранів, діяльність яких має соціальну спрямованість </t>
  </si>
  <si>
    <t>.0118602</t>
  </si>
  <si>
    <t>Фінансова підтримка комунального підприємства районної ради</t>
  </si>
  <si>
    <t>.080000</t>
  </si>
  <si>
    <t>Охорона здоров'я</t>
  </si>
  <si>
    <t>.0312180</t>
  </si>
  <si>
    <t>.080800</t>
  </si>
  <si>
    <t>Первинна медико-санітарна допомога</t>
  </si>
  <si>
    <t>.0312200</t>
  </si>
  <si>
    <t>.081003</t>
  </si>
  <si>
    <t>.090000</t>
  </si>
  <si>
    <t>Соціальний захист та соціальне забезпечення</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</si>
  <si>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</si>
  <si>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</si>
  <si>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Фізична культура і спорт</t>
  </si>
  <si>
    <t>Запобігання та ліквідація надзвичайних ситуацій та наслідків стихійного лиха</t>
  </si>
  <si>
    <t>Надання позашкільної освіти позашкільними закладами освіти, заходи із позашкільної роботи з дітьми</t>
  </si>
  <si>
    <t>Здійснення централізованого господарського 
обслуговування</t>
  </si>
  <si>
    <t>Управління соціального 
захисту населення Новгородківської райдержадміністрації</t>
  </si>
  <si>
    <t>.070000</t>
  </si>
  <si>
    <t>Освіта</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</si>
  <si>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</si>
  <si>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.090216</t>
  </si>
  <si>
    <t>Iнші видатки на соціальний захист ветеранів війни та праці</t>
  </si>
  <si>
    <t>Філармонії, музичні колективи і ансамблі та інші мистецькі заклади та заходи</t>
  </si>
  <si>
    <t xml:space="preserve"> Резервний фонд</t>
  </si>
  <si>
    <t xml:space="preserve">  Інші субвенції</t>
  </si>
  <si>
    <t xml:space="preserve">  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</si>
  <si>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Апарат місцевої ради (Управління справами Верховної Ради Автономної Республіки Крим, обласні,районні ради і ради міст обласного та республіканського підпорядкування (для АР Крим), селищні, сільські ради, рай</t>
  </si>
  <si>
    <r>
      <t xml:space="preserve">КПКВК 
місцевих бюджетів </t>
    </r>
    <r>
      <rPr>
        <sz val="10"/>
        <rFont val="Times New Roman"/>
        <family val="1"/>
      </rPr>
      <t>(7 знаків групування : за ГРК, відповід.вик.,програма/підпрограма)</t>
    </r>
  </si>
  <si>
    <r>
      <t xml:space="preserve">з них :
 </t>
    </r>
    <r>
      <rPr>
        <b/>
        <sz val="10"/>
        <rFont val="Times New Roman"/>
        <family val="1"/>
      </rPr>
      <t>капітальні видатки за рахунок коштів, що передаються із загального фонду до бюджету розвитку ( спеціального фонду)</t>
    </r>
  </si>
  <si>
    <r>
      <t>Надання допомоги на дітей одиноким матерям</t>
    </r>
    <r>
      <rPr>
        <i/>
        <sz val="10"/>
        <rFont val="Times New Roman"/>
        <family val="1"/>
      </rPr>
      <t xml:space="preserve">  </t>
    </r>
    <r>
      <rPr>
        <sz val="10"/>
        <rFont val="Times New Roman"/>
        <family val="1"/>
      </rPr>
      <t xml:space="preserve">  </t>
    </r>
  </si>
  <si>
    <r>
      <t>Надання тимчасової державної допомоги дітям</t>
    </r>
    <r>
      <rPr>
        <i/>
        <sz val="10"/>
        <rFont val="Times New Roman"/>
        <family val="1"/>
      </rPr>
      <t xml:space="preserve"> </t>
    </r>
    <r>
      <rPr>
        <sz val="10"/>
        <rFont val="Times New Roman"/>
        <family val="1"/>
      </rPr>
      <t xml:space="preserve">   </t>
    </r>
  </si>
  <si>
    <r>
      <t>Надання  державної соціальної допомоги малозабезпеченим сім”ям</t>
    </r>
    <r>
      <rPr>
        <i/>
        <sz val="10"/>
        <rFont val="Times New Roman"/>
        <family val="1"/>
      </rPr>
      <t xml:space="preserve">   </t>
    </r>
    <r>
      <rPr>
        <sz val="10"/>
        <rFont val="Times New Roman"/>
        <family val="1"/>
      </rPr>
      <t xml:space="preserve">  </t>
    </r>
  </si>
  <si>
    <t>(затверджений рішенням 
сесії від 31 січня 2014 року № 297)</t>
  </si>
  <si>
    <t>До рішення сесії Новгородківської районної ради</t>
  </si>
  <si>
    <t>від 25 грудня 2012 №199</t>
  </si>
  <si>
    <t>(затверджений рішенням сесії від 31 січня  2014 року №297 )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</si>
</sst>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3">
    <font>
      <sz val="10"/>
      <name val="Arial Cyr"/>
      <family val="0"/>
    </font>
    <font>
      <b/>
      <sz val="10"/>
      <name val="Arial Cyr"/>
      <family val="0"/>
    </font>
    <font>
      <sz val="7"/>
      <name val="Arial Cyr"/>
      <family val="0"/>
    </font>
    <font>
      <sz val="8"/>
      <name val="Arial Cyr"/>
      <family val="0"/>
    </font>
    <font>
      <sz val="10"/>
      <name val="Helv"/>
      <family val="0"/>
    </font>
    <font>
      <b/>
      <sz val="12"/>
      <name val="Times New Roman"/>
      <family val="1"/>
    </font>
    <font>
      <sz val="10"/>
      <name val="Times New Roman"/>
      <family val="1"/>
    </font>
    <font>
      <sz val="12"/>
      <name val="Times New Roman"/>
      <family val="1"/>
    </font>
    <font>
      <b/>
      <sz val="14"/>
      <name val="Times New Roman"/>
      <family val="1"/>
    </font>
    <font>
      <b/>
      <sz val="10"/>
      <name val="Times New Roman"/>
      <family val="1"/>
    </font>
    <font>
      <b/>
      <u val="single"/>
      <sz val="12"/>
      <name val="Times New Roman"/>
      <family val="1"/>
    </font>
    <font>
      <b/>
      <u val="single"/>
      <sz val="10"/>
      <name val="Times New Roman"/>
      <family val="1"/>
    </font>
    <font>
      <i/>
      <sz val="10"/>
      <name val="Times New Roman"/>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56">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medium">
        <color indexed="8"/>
      </right>
      <top>
        <color indexed="63"/>
      </top>
      <bottom style="hair">
        <color indexed="8"/>
      </bottom>
    </border>
    <border>
      <left style="thin">
        <color indexed="8"/>
      </left>
      <right>
        <color indexed="63"/>
      </right>
      <top style="thin">
        <color indexed="8"/>
      </top>
      <bottom style="hair">
        <color indexed="8"/>
      </bottom>
    </border>
    <border>
      <left style="hair">
        <color indexed="8"/>
      </left>
      <right style="medium">
        <color indexed="8"/>
      </right>
      <top>
        <color indexed="63"/>
      </top>
      <bottom>
        <color indexed="63"/>
      </bottom>
    </border>
    <border>
      <left>
        <color indexed="63"/>
      </left>
      <right>
        <color indexed="63"/>
      </right>
      <top style="medium">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thin">
        <color indexed="8"/>
      </bottom>
    </border>
    <border>
      <left>
        <color indexed="63"/>
      </left>
      <right style="hair">
        <color indexed="8"/>
      </right>
      <top style="medium">
        <color indexed="8"/>
      </top>
      <bottom>
        <color indexed="63"/>
      </bottom>
    </border>
    <border>
      <left style="thin"/>
      <right style="thin"/>
      <top style="thin"/>
      <bottom>
        <color indexed="63"/>
      </bottom>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3">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xf>
    <xf numFmtId="2" fontId="1" fillId="2" borderId="1" xfId="0" applyNumberFormat="1" applyFont="1" applyFill="1"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xf>
    <xf numFmtId="49" fontId="0" fillId="0" borderId="1" xfId="0" applyNumberFormat="1" applyBorder="1" applyAlignment="1">
      <alignment/>
    </xf>
    <xf numFmtId="0" fontId="0" fillId="0" borderId="0" xfId="0" applyFont="1" applyAlignment="1">
      <alignment/>
    </xf>
    <xf numFmtId="0" fontId="4" fillId="0" borderId="0" xfId="0" applyAlignment="1">
      <alignment/>
    </xf>
    <xf numFmtId="0" fontId="4" fillId="0" borderId="0" xfId="0" applyFill="1" applyAlignment="1">
      <alignment/>
    </xf>
    <xf numFmtId="0" fontId="4" fillId="3" borderId="0" xfId="0" applyFill="1" applyAlignment="1">
      <alignment/>
    </xf>
    <xf numFmtId="0" fontId="0" fillId="0" borderId="0" xfId="0" applyFont="1" applyAlignment="1">
      <alignment horizontal="center"/>
    </xf>
    <xf numFmtId="2" fontId="9" fillId="0" borderId="4"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2" fontId="9" fillId="0" borderId="4" xfId="0" applyNumberFormat="1" applyFont="1" applyFill="1" applyBorder="1" applyAlignment="1">
      <alignment vertical="center"/>
    </xf>
    <xf numFmtId="1" fontId="9" fillId="0" borderId="4" xfId="0" applyNumberFormat="1" applyFont="1" applyFill="1" applyBorder="1" applyAlignment="1">
      <alignment vertical="center"/>
    </xf>
    <xf numFmtId="2" fontId="6" fillId="0" borderId="4" xfId="0" applyNumberFormat="1" applyFont="1" applyFill="1" applyBorder="1" applyAlignment="1">
      <alignment vertical="center"/>
    </xf>
    <xf numFmtId="2" fontId="6" fillId="0" borderId="4" xfId="0" applyNumberFormat="1" applyFont="1" applyFill="1" applyBorder="1" applyAlignment="1">
      <alignment horizontal="center" vertical="center"/>
    </xf>
    <xf numFmtId="1" fontId="6" fillId="0" borderId="4" xfId="0" applyNumberFormat="1" applyFont="1" applyFill="1" applyBorder="1" applyAlignment="1">
      <alignment vertical="center"/>
    </xf>
    <xf numFmtId="2" fontId="9" fillId="0" borderId="4" xfId="0" applyNumberFormat="1" applyFont="1" applyFill="1" applyBorder="1" applyAlignment="1">
      <alignment/>
    </xf>
    <xf numFmtId="1" fontId="9" fillId="0" borderId="4" xfId="0" applyNumberFormat="1" applyFont="1" applyFill="1" applyBorder="1" applyAlignment="1">
      <alignment/>
    </xf>
    <xf numFmtId="0" fontId="6" fillId="0" borderId="0" xfId="0" applyFont="1" applyFill="1" applyAlignment="1">
      <alignment/>
    </xf>
    <xf numFmtId="0" fontId="9" fillId="0" borderId="0" xfId="0" applyFont="1" applyFill="1" applyAlignment="1">
      <alignment horizontal="left"/>
    </xf>
    <xf numFmtId="0" fontId="9" fillId="0" borderId="4" xfId="0" applyFont="1" applyFill="1" applyBorder="1" applyAlignment="1">
      <alignment vertical="center"/>
    </xf>
    <xf numFmtId="0" fontId="9" fillId="0" borderId="4" xfId="0" applyFont="1" applyFill="1" applyBorder="1" applyAlignment="1">
      <alignment vertical="center" wrapText="1"/>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5" fillId="0" borderId="4" xfId="0" applyFont="1" applyFill="1" applyBorder="1" applyAlignment="1">
      <alignment vertical="center"/>
    </xf>
    <xf numFmtId="0" fontId="7" fillId="0" borderId="0" xfId="0" applyFont="1" applyFill="1" applyAlignment="1">
      <alignment/>
    </xf>
    <xf numFmtId="0" fontId="10" fillId="0" borderId="0" xfId="0" applyFont="1" applyFill="1" applyAlignment="1">
      <alignment/>
    </xf>
    <xf numFmtId="0" fontId="7" fillId="0" borderId="0" xfId="0" applyFont="1" applyFill="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6" fillId="0" borderId="8" xfId="0" applyFont="1" applyFill="1" applyBorder="1" applyAlignment="1">
      <alignment horizontal="center"/>
    </xf>
    <xf numFmtId="0" fontId="6" fillId="0" borderId="6"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4" xfId="0" applyFont="1" applyFill="1" applyBorder="1" applyAlignment="1">
      <alignment horizontal="center" wrapText="1"/>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11" xfId="0" applyFont="1" applyFill="1" applyBorder="1" applyAlignment="1">
      <alignment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7" xfId="0" applyFont="1" applyFill="1" applyBorder="1" applyAlignment="1">
      <alignment horizontal="center" wrapText="1"/>
    </xf>
    <xf numFmtId="0" fontId="6" fillId="0" borderId="7" xfId="0" applyFont="1" applyFill="1" applyBorder="1" applyAlignment="1">
      <alignment horizontal="center"/>
    </xf>
    <xf numFmtId="0" fontId="6" fillId="0" borderId="13" xfId="0" applyFont="1" applyFill="1" applyBorder="1" applyAlignment="1">
      <alignment horizontal="center"/>
    </xf>
    <xf numFmtId="0" fontId="9" fillId="0" borderId="7" xfId="0" applyFont="1" applyFill="1" applyBorder="1" applyAlignment="1">
      <alignment horizontal="center"/>
    </xf>
    <xf numFmtId="0" fontId="6" fillId="0" borderId="14"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horizontal="center"/>
    </xf>
    <xf numFmtId="0" fontId="6" fillId="0" borderId="18"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8" xfId="0" applyFont="1" applyFill="1" applyBorder="1" applyAlignment="1">
      <alignment horizontal="center"/>
    </xf>
    <xf numFmtId="0" fontId="9" fillId="0" borderId="13" xfId="0" applyFont="1" applyFill="1" applyBorder="1" applyAlignment="1">
      <alignment horizontal="center"/>
    </xf>
    <xf numFmtId="0" fontId="9" fillId="0" borderId="21" xfId="0" applyFont="1" applyFill="1" applyBorder="1" applyAlignment="1">
      <alignment horizontal="center" wrapText="1"/>
    </xf>
    <xf numFmtId="0" fontId="6" fillId="0" borderId="20" xfId="0" applyFont="1" applyFill="1" applyBorder="1" applyAlignment="1">
      <alignment horizontal="center"/>
    </xf>
    <xf numFmtId="0" fontId="6" fillId="0" borderId="22" xfId="0" applyFont="1" applyFill="1" applyBorder="1" applyAlignment="1">
      <alignment horizontal="center"/>
    </xf>
    <xf numFmtId="0" fontId="9" fillId="0" borderId="8" xfId="0" applyFont="1" applyFill="1" applyBorder="1" applyAlignment="1">
      <alignment horizontal="center" wrapText="1"/>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0" borderId="25" xfId="0" applyFont="1" applyFill="1" applyBorder="1" applyAlignment="1">
      <alignment horizontal="center"/>
    </xf>
    <xf numFmtId="0" fontId="9" fillId="0" borderId="26" xfId="0" applyFont="1" applyFill="1" applyBorder="1" applyAlignment="1">
      <alignment horizontal="center"/>
    </xf>
    <xf numFmtId="0" fontId="6" fillId="0" borderId="8" xfId="0" applyFont="1" applyFill="1" applyBorder="1" applyAlignment="1">
      <alignment horizontal="center" wrapText="1"/>
    </xf>
    <xf numFmtId="0" fontId="6" fillId="0" borderId="27" xfId="0" applyFont="1" applyFill="1" applyBorder="1" applyAlignment="1">
      <alignment horizontal="center"/>
    </xf>
    <xf numFmtId="0" fontId="6" fillId="0" borderId="28" xfId="0" applyFont="1" applyFill="1" applyBorder="1" applyAlignment="1">
      <alignment horizontal="center"/>
    </xf>
    <xf numFmtId="0" fontId="6" fillId="0" borderId="0" xfId="0" applyFont="1" applyFill="1" applyBorder="1" applyAlignment="1">
      <alignment horizontal="center"/>
    </xf>
    <xf numFmtId="0" fontId="9" fillId="0" borderId="4" xfId="0" applyFont="1" applyFill="1" applyBorder="1" applyAlignment="1">
      <alignment horizontal="center"/>
    </xf>
    <xf numFmtId="0" fontId="6" fillId="0" borderId="29" xfId="0" applyFont="1" applyFill="1" applyBorder="1" applyAlignment="1">
      <alignment horizontal="center"/>
    </xf>
    <xf numFmtId="0" fontId="9" fillId="0" borderId="29" xfId="0" applyFont="1" applyFill="1" applyBorder="1" applyAlignment="1">
      <alignment horizontal="center"/>
    </xf>
    <xf numFmtId="0" fontId="6" fillId="0" borderId="30" xfId="0" applyFont="1" applyFill="1" applyBorder="1" applyAlignment="1">
      <alignment horizontal="center"/>
    </xf>
    <xf numFmtId="0" fontId="6" fillId="0" borderId="0" xfId="0" applyFont="1" applyFill="1" applyBorder="1" applyAlignment="1">
      <alignment horizontal="center" wrapText="1"/>
    </xf>
    <xf numFmtId="0" fontId="6" fillId="0" borderId="11" xfId="0" applyFont="1" applyFill="1" applyBorder="1" applyAlignment="1">
      <alignment horizontal="center"/>
    </xf>
    <xf numFmtId="0" fontId="6" fillId="0" borderId="5" xfId="0" applyFont="1" applyFill="1" applyBorder="1" applyAlignment="1">
      <alignment horizontal="center"/>
    </xf>
    <xf numFmtId="0" fontId="9" fillId="0" borderId="31" xfId="0" applyFont="1" applyFill="1" applyBorder="1" applyAlignment="1">
      <alignment horizontal="center"/>
    </xf>
    <xf numFmtId="0" fontId="6" fillId="0" borderId="32" xfId="0" applyFont="1" applyFill="1" applyBorder="1" applyAlignment="1">
      <alignment horizontal="center"/>
    </xf>
    <xf numFmtId="2" fontId="9" fillId="0" borderId="33" xfId="0" applyNumberFormat="1" applyFont="1" applyFill="1" applyBorder="1" applyAlignment="1">
      <alignment horizontal="center"/>
    </xf>
    <xf numFmtId="2" fontId="9" fillId="0" borderId="27" xfId="0" applyNumberFormat="1" applyFont="1" applyFill="1" applyBorder="1" applyAlignment="1">
      <alignment horizontal="center"/>
    </xf>
    <xf numFmtId="0" fontId="9" fillId="0" borderId="27" xfId="0" applyFont="1" applyFill="1" applyBorder="1" applyAlignment="1">
      <alignment horizontal="center"/>
    </xf>
    <xf numFmtId="0" fontId="6" fillId="0" borderId="34" xfId="0" applyFont="1" applyFill="1" applyBorder="1" applyAlignment="1">
      <alignment horizontal="center"/>
    </xf>
    <xf numFmtId="0" fontId="6" fillId="0" borderId="25" xfId="0" applyFont="1" applyFill="1" applyBorder="1" applyAlignment="1">
      <alignment horizontal="center"/>
    </xf>
    <xf numFmtId="0" fontId="9" fillId="0" borderId="18" xfId="0" applyFont="1" applyFill="1" applyBorder="1" applyAlignment="1">
      <alignment horizontal="center" wrapText="1"/>
    </xf>
    <xf numFmtId="2" fontId="9" fillId="0" borderId="35" xfId="0" applyNumberFormat="1" applyFont="1" applyFill="1" applyBorder="1" applyAlignment="1">
      <alignment horizontal="center"/>
    </xf>
    <xf numFmtId="2" fontId="9" fillId="0" borderId="28" xfId="0" applyNumberFormat="1" applyFont="1" applyFill="1" applyBorder="1" applyAlignment="1">
      <alignment horizontal="center"/>
    </xf>
    <xf numFmtId="0" fontId="9" fillId="0" borderId="28" xfId="0" applyFont="1" applyFill="1" applyBorder="1" applyAlignment="1">
      <alignment horizontal="center"/>
    </xf>
    <xf numFmtId="0" fontId="9" fillId="0" borderId="36" xfId="0" applyFont="1" applyFill="1" applyBorder="1" applyAlignment="1">
      <alignment horizontal="center"/>
    </xf>
    <xf numFmtId="0" fontId="11" fillId="0" borderId="28" xfId="0" applyFont="1" applyFill="1" applyBorder="1" applyAlignment="1">
      <alignment horizontal="center"/>
    </xf>
    <xf numFmtId="0" fontId="6" fillId="0" borderId="37" xfId="0" applyFont="1" applyFill="1" applyBorder="1" applyAlignment="1">
      <alignment horizontal="center"/>
    </xf>
    <xf numFmtId="0" fontId="9" fillId="0" borderId="38" xfId="0" applyFont="1" applyFill="1" applyBorder="1" applyAlignment="1">
      <alignment horizontal="center" wrapText="1"/>
    </xf>
    <xf numFmtId="0" fontId="6" fillId="0" borderId="39" xfId="0" applyFont="1" applyFill="1" applyBorder="1" applyAlignment="1">
      <alignment horizontal="center"/>
    </xf>
    <xf numFmtId="0" fontId="6" fillId="0" borderId="18" xfId="0" applyFont="1" applyFill="1" applyBorder="1" applyAlignment="1">
      <alignment horizontal="center" wrapText="1"/>
    </xf>
    <xf numFmtId="0" fontId="6" fillId="0" borderId="40" xfId="0" applyFont="1" applyFill="1" applyBorder="1" applyAlignment="1">
      <alignment horizontal="center"/>
    </xf>
    <xf numFmtId="2" fontId="9" fillId="0" borderId="4" xfId="0" applyNumberFormat="1" applyFont="1" applyFill="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6" fillId="0" borderId="26" xfId="0" applyFont="1" applyFill="1" applyBorder="1" applyAlignment="1">
      <alignment horizontal="center"/>
    </xf>
    <xf numFmtId="0" fontId="6" fillId="0" borderId="4" xfId="0" applyFont="1" applyFill="1" applyBorder="1" applyAlignment="1">
      <alignment horizontal="center"/>
    </xf>
    <xf numFmtId="0" fontId="6" fillId="0" borderId="41" xfId="0" applyFont="1" applyFill="1" applyBorder="1" applyAlignment="1">
      <alignment horizontal="center"/>
    </xf>
    <xf numFmtId="0" fontId="6" fillId="0" borderId="42" xfId="0" applyFont="1" applyFill="1" applyBorder="1" applyAlignment="1">
      <alignment horizontal="center"/>
    </xf>
    <xf numFmtId="0" fontId="6" fillId="0" borderId="43" xfId="0" applyFont="1" applyFill="1" applyBorder="1" applyAlignment="1">
      <alignment horizontal="center" wrapText="1"/>
    </xf>
    <xf numFmtId="0" fontId="9" fillId="0" borderId="24" xfId="0" applyFont="1" applyFill="1" applyBorder="1" applyAlignment="1">
      <alignment horizontal="center" wrapText="1"/>
    </xf>
    <xf numFmtId="0" fontId="6" fillId="0" borderId="6" xfId="0" applyFont="1" applyFill="1" applyBorder="1" applyAlignment="1">
      <alignment vertical="top" wrapText="1"/>
    </xf>
    <xf numFmtId="0" fontId="9" fillId="0" borderId="11" xfId="0" applyFont="1" applyFill="1" applyBorder="1" applyAlignment="1">
      <alignment horizontal="center"/>
    </xf>
    <xf numFmtId="0" fontId="6" fillId="0" borderId="38" xfId="0" applyFont="1" applyFill="1" applyBorder="1" applyAlignment="1">
      <alignment horizontal="center" wrapText="1"/>
    </xf>
    <xf numFmtId="0" fontId="6" fillId="0" borderId="44" xfId="0" applyFont="1" applyFill="1" applyBorder="1" applyAlignment="1">
      <alignment horizontal="center"/>
    </xf>
    <xf numFmtId="0" fontId="6" fillId="0" borderId="33" xfId="0" applyFont="1" applyFill="1" applyBorder="1" applyAlignment="1">
      <alignment horizontal="center"/>
    </xf>
    <xf numFmtId="0" fontId="9" fillId="0" borderId="39" xfId="0" applyFont="1" applyFill="1" applyBorder="1" applyAlignment="1">
      <alignment vertical="top" wrapText="1"/>
    </xf>
    <xf numFmtId="0" fontId="9" fillId="0" borderId="30" xfId="0" applyFont="1" applyFill="1" applyBorder="1" applyAlignment="1">
      <alignment horizontal="center"/>
    </xf>
    <xf numFmtId="49" fontId="9" fillId="0" borderId="6" xfId="0" applyNumberFormat="1" applyFont="1" applyFill="1" applyBorder="1" applyAlignment="1">
      <alignment horizontal="center" wrapText="1"/>
    </xf>
    <xf numFmtId="2" fontId="9" fillId="0" borderId="7" xfId="0" applyNumberFormat="1" applyFont="1" applyFill="1" applyBorder="1" applyAlignment="1">
      <alignment horizontal="center"/>
    </xf>
    <xf numFmtId="2" fontId="6" fillId="0" borderId="7" xfId="0" applyNumberFormat="1" applyFont="1" applyFill="1" applyBorder="1" applyAlignment="1">
      <alignment horizontal="center"/>
    </xf>
    <xf numFmtId="0" fontId="9" fillId="0" borderId="40" xfId="0" applyFont="1" applyFill="1" applyBorder="1" applyAlignment="1">
      <alignment horizontal="center"/>
    </xf>
    <xf numFmtId="0" fontId="6" fillId="0" borderId="36" xfId="0" applyFont="1" applyFill="1" applyBorder="1" applyAlignment="1">
      <alignment horizontal="center"/>
    </xf>
    <xf numFmtId="0" fontId="6" fillId="0" borderId="45" xfId="0" applyFont="1" applyFill="1" applyBorder="1" applyAlignment="1">
      <alignment horizontal="center"/>
    </xf>
    <xf numFmtId="2" fontId="6" fillId="0" borderId="27" xfId="0" applyNumberFormat="1" applyFont="1" applyFill="1" applyBorder="1" applyAlignment="1">
      <alignment horizontal="center"/>
    </xf>
    <xf numFmtId="0" fontId="9" fillId="0" borderId="0" xfId="0" applyFont="1" applyFill="1" applyBorder="1" applyAlignment="1">
      <alignment horizontal="center" wrapText="1"/>
    </xf>
    <xf numFmtId="0" fontId="9" fillId="0" borderId="45" xfId="0" applyFont="1" applyFill="1" applyBorder="1" applyAlignment="1">
      <alignment horizontal="center"/>
    </xf>
    <xf numFmtId="0" fontId="9" fillId="0" borderId="24" xfId="0" applyFont="1" applyFill="1" applyBorder="1" applyAlignment="1">
      <alignment horizontal="left" wrapText="1"/>
    </xf>
    <xf numFmtId="0" fontId="6" fillId="0" borderId="8" xfId="0" applyFont="1" applyFill="1" applyBorder="1" applyAlignment="1">
      <alignment horizontal="left" vertical="top" wrapText="1"/>
    </xf>
    <xf numFmtId="0" fontId="6" fillId="0" borderId="24" xfId="0" applyNumberFormat="1" applyFont="1" applyFill="1" applyBorder="1" applyAlignment="1">
      <alignment vertical="top" wrapText="1"/>
    </xf>
    <xf numFmtId="0" fontId="6" fillId="0" borderId="7" xfId="0" applyFont="1" applyFill="1" applyBorder="1" applyAlignment="1">
      <alignment horizontal="left" wrapText="1"/>
    </xf>
    <xf numFmtId="0" fontId="6" fillId="0" borderId="24" xfId="0" applyNumberFormat="1" applyFont="1" applyFill="1" applyBorder="1" applyAlignment="1">
      <alignment horizontal="left" wrapText="1"/>
    </xf>
    <xf numFmtId="0" fontId="6" fillId="0" borderId="8" xfId="0" applyFont="1" applyFill="1" applyBorder="1" applyAlignment="1">
      <alignment vertical="top" wrapText="1"/>
    </xf>
    <xf numFmtId="0" fontId="6" fillId="0" borderId="24" xfId="0" applyFont="1" applyFill="1" applyBorder="1" applyAlignment="1">
      <alignment vertical="top" wrapText="1"/>
    </xf>
    <xf numFmtId="0" fontId="6" fillId="0" borderId="25" xfId="0" applyFont="1" applyFill="1" applyBorder="1" applyAlignment="1">
      <alignment/>
    </xf>
    <xf numFmtId="0" fontId="6" fillId="0" borderId="24" xfId="0" applyFont="1" applyFill="1" applyBorder="1" applyAlignment="1">
      <alignment/>
    </xf>
    <xf numFmtId="0" fontId="6" fillId="0" borderId="0" xfId="0" applyFont="1" applyFill="1" applyBorder="1" applyAlignment="1">
      <alignment vertical="top" wrapText="1"/>
    </xf>
    <xf numFmtId="0" fontId="6" fillId="0" borderId="6" xfId="0" applyNumberFormat="1" applyFont="1" applyFill="1" applyBorder="1" applyAlignment="1">
      <alignment vertical="top" wrapText="1"/>
    </xf>
    <xf numFmtId="2" fontId="6" fillId="0" borderId="6" xfId="0" applyNumberFormat="1" applyFont="1" applyFill="1" applyBorder="1" applyAlignment="1">
      <alignment horizontal="center"/>
    </xf>
    <xf numFmtId="0" fontId="6" fillId="0" borderId="0" xfId="0" applyFont="1" applyFill="1" applyBorder="1" applyAlignment="1">
      <alignment horizontal="left" wrapText="1"/>
    </xf>
    <xf numFmtId="2" fontId="6" fillId="0" borderId="28" xfId="0" applyNumberFormat="1" applyFont="1" applyFill="1" applyBorder="1" applyAlignment="1">
      <alignment horizontal="center"/>
    </xf>
    <xf numFmtId="0" fontId="6" fillId="0" borderId="24" xfId="0" applyFont="1" applyFill="1" applyBorder="1" applyAlignment="1">
      <alignment horizontal="left" wrapText="1"/>
    </xf>
    <xf numFmtId="2" fontId="6" fillId="0" borderId="25" xfId="0" applyNumberFormat="1" applyFont="1" applyFill="1" applyBorder="1" applyAlignment="1">
      <alignment horizontal="center"/>
    </xf>
    <xf numFmtId="0" fontId="6" fillId="0" borderId="4" xfId="0" applyFont="1" applyFill="1" applyBorder="1" applyAlignment="1">
      <alignment horizontal="left" wrapText="1"/>
    </xf>
    <xf numFmtId="0" fontId="6" fillId="0" borderId="31" xfId="0" applyFont="1" applyFill="1" applyBorder="1" applyAlignment="1">
      <alignment horizontal="center"/>
    </xf>
    <xf numFmtId="0" fontId="6" fillId="0" borderId="46" xfId="0" applyFont="1" applyFill="1" applyBorder="1" applyAlignment="1">
      <alignment vertical="top" wrapText="1"/>
    </xf>
    <xf numFmtId="0" fontId="6" fillId="0" borderId="47" xfId="0" applyFont="1" applyFill="1" applyBorder="1" applyAlignment="1">
      <alignment horizontal="center"/>
    </xf>
    <xf numFmtId="0" fontId="6" fillId="0" borderId="8" xfId="0" applyFont="1" applyFill="1" applyBorder="1" applyAlignment="1">
      <alignment/>
    </xf>
    <xf numFmtId="0" fontId="6" fillId="0" borderId="20" xfId="0" applyFont="1" applyFill="1" applyBorder="1" applyAlignment="1">
      <alignment/>
    </xf>
    <xf numFmtId="0" fontId="9" fillId="0" borderId="22" xfId="0" applyFont="1" applyFill="1" applyBorder="1" applyAlignment="1">
      <alignment horizontal="center"/>
    </xf>
    <xf numFmtId="0" fontId="6" fillId="0" borderId="20" xfId="0" applyFont="1" applyFill="1" applyBorder="1" applyAlignment="1">
      <alignment vertical="top" wrapText="1"/>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51" xfId="0" applyFont="1" applyFill="1" applyBorder="1" applyAlignment="1">
      <alignment vertical="top" wrapText="1"/>
    </xf>
    <xf numFmtId="0" fontId="6" fillId="0" borderId="51" xfId="0" applyFont="1" applyFill="1" applyBorder="1" applyAlignment="1">
      <alignment horizontal="center" wrapText="1"/>
    </xf>
    <xf numFmtId="0" fontId="6" fillId="0" borderId="51" xfId="0" applyFont="1" applyFill="1" applyBorder="1" applyAlignment="1">
      <alignment horizontal="center"/>
    </xf>
    <xf numFmtId="2" fontId="9" fillId="0" borderId="25" xfId="0" applyNumberFormat="1" applyFont="1" applyFill="1" applyBorder="1" applyAlignment="1">
      <alignment horizontal="center"/>
    </xf>
    <xf numFmtId="0" fontId="6" fillId="0" borderId="12" xfId="0" applyFont="1" applyFill="1" applyBorder="1" applyAlignment="1">
      <alignment horizontal="center"/>
    </xf>
    <xf numFmtId="0" fontId="6" fillId="0" borderId="52" xfId="0" applyFont="1" applyFill="1" applyBorder="1" applyAlignment="1">
      <alignment horizontal="center"/>
    </xf>
    <xf numFmtId="0" fontId="6" fillId="0" borderId="4" xfId="0" applyFont="1" applyFill="1" applyBorder="1" applyAlignment="1">
      <alignment vertical="top" wrapText="1"/>
    </xf>
    <xf numFmtId="0" fontId="9" fillId="0" borderId="47" xfId="0" applyFont="1" applyFill="1" applyBorder="1" applyAlignment="1">
      <alignment vertical="top" wrapText="1"/>
    </xf>
    <xf numFmtId="0" fontId="9" fillId="0" borderId="50" xfId="0" applyFont="1" applyFill="1" applyBorder="1" applyAlignment="1">
      <alignment horizontal="center"/>
    </xf>
    <xf numFmtId="0" fontId="6" fillId="0" borderId="53" xfId="0" applyFont="1" applyFill="1" applyBorder="1" applyAlignment="1">
      <alignment horizontal="center"/>
    </xf>
    <xf numFmtId="0" fontId="9" fillId="0" borderId="6" xfId="0" applyFont="1" applyFill="1" applyBorder="1" applyAlignment="1">
      <alignment vertical="top" wrapText="1"/>
    </xf>
    <xf numFmtId="0" fontId="6" fillId="0" borderId="54" xfId="0" applyFont="1" applyFill="1" applyBorder="1" applyAlignment="1">
      <alignment horizontal="center" wrapText="1"/>
    </xf>
    <xf numFmtId="0" fontId="6" fillId="0" borderId="6" xfId="0" applyFont="1" applyFill="1" applyBorder="1" applyAlignment="1">
      <alignment/>
    </xf>
    <xf numFmtId="0" fontId="9" fillId="0" borderId="7" xfId="0" applyNumberFormat="1" applyFont="1" applyFill="1" applyBorder="1" applyAlignment="1">
      <alignment horizontal="center" wrapText="1"/>
    </xf>
    <xf numFmtId="2" fontId="9" fillId="0" borderId="6" xfId="0" applyNumberFormat="1" applyFont="1" applyFill="1" applyBorder="1" applyAlignment="1">
      <alignment horizontal="center"/>
    </xf>
    <xf numFmtId="1" fontId="9" fillId="0" borderId="6" xfId="0" applyNumberFormat="1" applyFont="1" applyFill="1" applyBorder="1" applyAlignment="1">
      <alignment horizontal="center"/>
    </xf>
    <xf numFmtId="1" fontId="9" fillId="0" borderId="7" xfId="0" applyNumberFormat="1" applyFont="1" applyFill="1" applyBorder="1" applyAlignment="1">
      <alignment horizontal="center"/>
    </xf>
    <xf numFmtId="0" fontId="6" fillId="0" borderId="28" xfId="0" applyFont="1" applyFill="1" applyBorder="1" applyAlignment="1">
      <alignment/>
    </xf>
    <xf numFmtId="0" fontId="6" fillId="0" borderId="7" xfId="0" applyFont="1" applyFill="1" applyBorder="1" applyAlignment="1">
      <alignment vertical="top" wrapText="1"/>
    </xf>
    <xf numFmtId="0" fontId="6" fillId="0" borderId="7" xfId="0" applyFont="1" applyFill="1" applyBorder="1" applyAlignment="1">
      <alignment/>
    </xf>
    <xf numFmtId="0" fontId="6" fillId="0" borderId="5" xfId="0" applyFont="1" applyFill="1" applyBorder="1" applyAlignment="1">
      <alignment wrapText="1"/>
    </xf>
    <xf numFmtId="0" fontId="6" fillId="0" borderId="9" xfId="0" applyFont="1" applyFill="1" applyBorder="1" applyAlignment="1">
      <alignment vertical="top" wrapText="1"/>
    </xf>
    <xf numFmtId="0" fontId="9" fillId="0" borderId="12" xfId="0" applyFont="1" applyFill="1" applyBorder="1" applyAlignment="1">
      <alignment horizontal="center"/>
    </xf>
    <xf numFmtId="0" fontId="9" fillId="0" borderId="11" xfId="0" applyFont="1" applyFill="1" applyBorder="1" applyAlignment="1">
      <alignment/>
    </xf>
    <xf numFmtId="0" fontId="6" fillId="0" borderId="0" xfId="0" applyFont="1" applyFill="1" applyAlignment="1">
      <alignment horizontal="center"/>
    </xf>
    <xf numFmtId="0" fontId="6" fillId="0" borderId="10" xfId="0" applyFont="1" applyFill="1" applyBorder="1" applyAlignment="1">
      <alignment horizontal="center"/>
    </xf>
    <xf numFmtId="0" fontId="6" fillId="0" borderId="6" xfId="0" applyFont="1" applyFill="1" applyBorder="1" applyAlignment="1">
      <alignment horizontal="center"/>
    </xf>
    <xf numFmtId="0" fontId="6" fillId="0" borderId="9" xfId="0" applyFont="1" applyFill="1" applyBorder="1" applyAlignment="1">
      <alignment horizontal="center"/>
    </xf>
    <xf numFmtId="0" fontId="5" fillId="0" borderId="0"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6" fillId="0" borderId="8"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3" fillId="0" borderId="55" xfId="0" applyFont="1" applyBorder="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Alignment="1">
      <alignment horizontal="center" wrapText="1"/>
    </xf>
    <xf numFmtId="0" fontId="8" fillId="0" borderId="4" xfId="0" applyFont="1" applyFill="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Q286"/>
  <sheetViews>
    <sheetView tabSelected="1" zoomScale="75" zoomScaleNormal="75" workbookViewId="0" topLeftCell="E112">
      <selection activeCell="K4" sqref="K4"/>
    </sheetView>
  </sheetViews>
  <sheetFormatPr defaultColWidth="9.00390625" defaultRowHeight="62.25" customHeight="1"/>
  <cols>
    <col min="1" max="1" width="11.875" style="20" customWidth="1"/>
    <col min="2" max="2" width="10.00390625" style="21" customWidth="1"/>
    <col min="3" max="3" width="53.75390625" style="20" customWidth="1"/>
    <col min="4" max="4" width="16.875" style="20" customWidth="1"/>
    <col min="5" max="5" width="16.375" style="20" customWidth="1"/>
    <col min="6" max="6" width="11.625" style="20" customWidth="1"/>
    <col min="7" max="7" width="16.25390625" style="20" customWidth="1"/>
    <col min="8" max="8" width="15.25390625" style="20" customWidth="1"/>
    <col min="9" max="9" width="12.125" style="21" customWidth="1"/>
    <col min="10" max="10" width="13.625" style="20" customWidth="1"/>
    <col min="11" max="11" width="10.75390625" style="21" customWidth="1"/>
    <col min="12" max="12" width="11.75390625" style="21" customWidth="1"/>
    <col min="13" max="13" width="10.375" style="20" customWidth="1"/>
    <col min="14" max="14" width="16.625" style="20" customWidth="1"/>
    <col min="15" max="16384" width="9.125" style="21" customWidth="1"/>
  </cols>
  <sheetData>
    <row r="1" spans="1:14" ht="29.25" customHeight="1">
      <c r="A1" s="41"/>
      <c r="B1" s="41"/>
      <c r="C1" s="42"/>
      <c r="D1" s="41"/>
      <c r="E1" s="41"/>
      <c r="F1" s="41"/>
      <c r="G1" s="41"/>
      <c r="H1" s="41"/>
      <c r="I1" s="41"/>
      <c r="J1" s="41" t="s">
        <v>185</v>
      </c>
      <c r="K1" s="41"/>
      <c r="L1" s="41"/>
      <c r="M1" s="41"/>
      <c r="N1" s="41"/>
    </row>
    <row r="2" spans="1:14" ht="17.25" customHeight="1">
      <c r="A2" s="41"/>
      <c r="B2" s="41"/>
      <c r="C2" s="41"/>
      <c r="D2" s="41"/>
      <c r="E2" s="41"/>
      <c r="F2" s="41"/>
      <c r="G2" s="41"/>
      <c r="H2" s="41"/>
      <c r="I2" s="41"/>
      <c r="J2" s="41" t="s">
        <v>375</v>
      </c>
      <c r="K2" s="41"/>
      <c r="L2" s="41"/>
      <c r="M2" s="41"/>
      <c r="N2" s="41"/>
    </row>
    <row r="3" spans="1:14" ht="17.25" customHeight="1">
      <c r="A3" s="41"/>
      <c r="B3" s="41"/>
      <c r="C3" s="41"/>
      <c r="D3" s="41"/>
      <c r="E3" s="41"/>
      <c r="F3" s="41"/>
      <c r="G3" s="41"/>
      <c r="H3" s="41"/>
      <c r="I3" s="41"/>
      <c r="J3" s="41" t="s">
        <v>376</v>
      </c>
      <c r="K3" s="41"/>
      <c r="L3" s="41"/>
      <c r="M3" s="41"/>
      <c r="N3" s="41"/>
    </row>
    <row r="4" spans="1:14" ht="21.75" customHeight="1">
      <c r="A4" s="41"/>
      <c r="B4" s="41"/>
      <c r="C4" s="41"/>
      <c r="D4" s="41"/>
      <c r="E4" s="41"/>
      <c r="F4" s="41"/>
      <c r="G4" s="41"/>
      <c r="H4" s="41"/>
      <c r="I4" s="41"/>
      <c r="J4" s="41" t="s">
        <v>377</v>
      </c>
      <c r="K4" s="41"/>
      <c r="L4" s="41"/>
      <c r="M4" s="41"/>
      <c r="N4" s="41"/>
    </row>
    <row r="5" spans="1:14" ht="62.25" customHeight="1" thickBot="1">
      <c r="A5" s="41"/>
      <c r="B5" s="189" t="s">
        <v>189</v>
      </c>
      <c r="C5" s="189"/>
      <c r="D5" s="189"/>
      <c r="E5" s="189"/>
      <c r="F5" s="189"/>
      <c r="G5" s="189"/>
      <c r="H5" s="189"/>
      <c r="I5" s="189"/>
      <c r="J5" s="189"/>
      <c r="K5" s="189"/>
      <c r="L5" s="189"/>
      <c r="M5" s="189"/>
      <c r="N5" s="189"/>
    </row>
    <row r="6" spans="1:14" ht="62.25" customHeight="1" thickBot="1">
      <c r="A6" s="190" t="s">
        <v>369</v>
      </c>
      <c r="B6" s="191" t="s">
        <v>190</v>
      </c>
      <c r="C6" s="190" t="s">
        <v>191</v>
      </c>
      <c r="D6" s="192" t="s">
        <v>10</v>
      </c>
      <c r="E6" s="192"/>
      <c r="F6" s="192"/>
      <c r="G6" s="187" t="s">
        <v>15</v>
      </c>
      <c r="H6" s="187"/>
      <c r="I6" s="187"/>
      <c r="J6" s="187"/>
      <c r="K6" s="187"/>
      <c r="L6" s="187"/>
      <c r="M6" s="187"/>
      <c r="N6" s="187" t="s">
        <v>192</v>
      </c>
    </row>
    <row r="7" spans="1:14" ht="62.25" customHeight="1" thickBot="1">
      <c r="A7" s="190"/>
      <c r="B7" s="191"/>
      <c r="C7" s="190"/>
      <c r="D7" s="188" t="s">
        <v>11</v>
      </c>
      <c r="E7" s="186" t="s">
        <v>12</v>
      </c>
      <c r="F7" s="186"/>
      <c r="G7" s="187" t="s">
        <v>11</v>
      </c>
      <c r="H7" s="187" t="s">
        <v>16</v>
      </c>
      <c r="I7" s="188" t="s">
        <v>12</v>
      </c>
      <c r="J7" s="188"/>
      <c r="K7" s="187" t="s">
        <v>17</v>
      </c>
      <c r="L7" s="187" t="s">
        <v>12</v>
      </c>
      <c r="M7" s="187"/>
      <c r="N7" s="187"/>
    </row>
    <row r="8" spans="1:14" ht="62.25" customHeight="1" thickBot="1">
      <c r="A8" s="190"/>
      <c r="B8" s="191"/>
      <c r="C8" s="190"/>
      <c r="D8" s="188"/>
      <c r="E8" s="52" t="s">
        <v>193</v>
      </c>
      <c r="F8" s="53" t="s">
        <v>194</v>
      </c>
      <c r="G8" s="187"/>
      <c r="H8" s="187"/>
      <c r="I8" s="53" t="s">
        <v>193</v>
      </c>
      <c r="J8" s="54" t="s">
        <v>194</v>
      </c>
      <c r="K8" s="187"/>
      <c r="L8" s="55" t="s">
        <v>195</v>
      </c>
      <c r="M8" s="56" t="s">
        <v>370</v>
      </c>
      <c r="N8" s="187"/>
    </row>
    <row r="9" spans="1:14" ht="26.25" customHeight="1" thickBot="1">
      <c r="A9" s="57">
        <v>1</v>
      </c>
      <c r="B9" s="54">
        <v>2</v>
      </c>
      <c r="C9" s="58">
        <v>3</v>
      </c>
      <c r="D9" s="54">
        <v>4</v>
      </c>
      <c r="E9" s="53">
        <v>5</v>
      </c>
      <c r="F9" s="54">
        <v>6</v>
      </c>
      <c r="G9" s="59" t="s">
        <v>196</v>
      </c>
      <c r="H9" s="49">
        <v>8</v>
      </c>
      <c r="I9" s="58">
        <v>9</v>
      </c>
      <c r="J9" s="54">
        <v>10</v>
      </c>
      <c r="K9" s="59">
        <v>11</v>
      </c>
      <c r="L9" s="54">
        <v>12</v>
      </c>
      <c r="M9" s="58">
        <v>13</v>
      </c>
      <c r="N9" s="49" t="s">
        <v>186</v>
      </c>
    </row>
    <row r="10" spans="1:121" s="23" customFormat="1" ht="26.25" customHeight="1" thickBot="1">
      <c r="A10" s="60" t="s">
        <v>197</v>
      </c>
      <c r="B10" s="49"/>
      <c r="C10" s="61" t="s">
        <v>198</v>
      </c>
      <c r="D10" s="45">
        <f>D12+D14+D16+D19</f>
        <v>1051677</v>
      </c>
      <c r="E10" s="45">
        <f>E12+E14+E16+E19</f>
        <v>415430</v>
      </c>
      <c r="F10" s="45">
        <f>F12+F14+F16+F19</f>
        <v>51975</v>
      </c>
      <c r="G10" s="61">
        <f>G12+G14+G16+G19</f>
        <v>39870</v>
      </c>
      <c r="H10" s="45">
        <f>H12+H14+H16+H19</f>
        <v>26450</v>
      </c>
      <c r="I10" s="45">
        <v>0</v>
      </c>
      <c r="J10" s="45">
        <v>0</v>
      </c>
      <c r="K10" s="45">
        <f>K12+K14+K16+K19</f>
        <v>13420</v>
      </c>
      <c r="L10" s="45">
        <f>L12+L14+L16+L19</f>
        <v>13420</v>
      </c>
      <c r="M10" s="45">
        <f>M12+M14+M16+M19</f>
        <v>8420</v>
      </c>
      <c r="N10" s="45">
        <f aca="true" t="shared" si="0" ref="N10:N29">D10+G10</f>
        <v>1091547</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row>
    <row r="11" spans="1:14" ht="29.25" customHeight="1" thickBot="1">
      <c r="A11" s="62" t="s">
        <v>199</v>
      </c>
      <c r="B11" s="62"/>
      <c r="C11" s="63" t="s">
        <v>198</v>
      </c>
      <c r="D11" s="64">
        <f aca="true" t="shared" si="1" ref="D11:M11">D10</f>
        <v>1051677</v>
      </c>
      <c r="E11" s="64">
        <f t="shared" si="1"/>
        <v>415430</v>
      </c>
      <c r="F11" s="64">
        <f t="shared" si="1"/>
        <v>51975</v>
      </c>
      <c r="G11" s="65">
        <f t="shared" si="1"/>
        <v>39870</v>
      </c>
      <c r="H11" s="64">
        <f t="shared" si="1"/>
        <v>26450</v>
      </c>
      <c r="I11" s="64">
        <f t="shared" si="1"/>
        <v>0</v>
      </c>
      <c r="J11" s="64">
        <f t="shared" si="1"/>
        <v>0</v>
      </c>
      <c r="K11" s="64">
        <f t="shared" si="1"/>
        <v>13420</v>
      </c>
      <c r="L11" s="64">
        <f t="shared" si="1"/>
        <v>13420</v>
      </c>
      <c r="M11" s="64">
        <f t="shared" si="1"/>
        <v>8420</v>
      </c>
      <c r="N11" s="66">
        <f t="shared" si="0"/>
        <v>1091547</v>
      </c>
    </row>
    <row r="12" spans="1:14" ht="27.75" customHeight="1" thickBot="1">
      <c r="A12" s="67"/>
      <c r="B12" s="63" t="s">
        <v>336</v>
      </c>
      <c r="C12" s="68" t="s">
        <v>337</v>
      </c>
      <c r="D12" s="69">
        <f>D13</f>
        <v>824083</v>
      </c>
      <c r="E12" s="70">
        <f>E13</f>
        <v>415430</v>
      </c>
      <c r="F12" s="69">
        <f>F13</f>
        <v>51975</v>
      </c>
      <c r="G12" s="70">
        <f>G13</f>
        <v>39870</v>
      </c>
      <c r="H12" s="69">
        <f>H13</f>
        <v>26450</v>
      </c>
      <c r="I12" s="70">
        <v>0</v>
      </c>
      <c r="J12" s="69">
        <v>0</v>
      </c>
      <c r="K12" s="70">
        <f>K13</f>
        <v>13420</v>
      </c>
      <c r="L12" s="69">
        <f>L13</f>
        <v>13420</v>
      </c>
      <c r="M12" s="70">
        <v>8420</v>
      </c>
      <c r="N12" s="69">
        <f t="shared" si="0"/>
        <v>863953</v>
      </c>
    </row>
    <row r="13" spans="1:14" ht="58.5" customHeight="1" thickBot="1">
      <c r="A13" s="71" t="s">
        <v>200</v>
      </c>
      <c r="B13" s="49" t="s">
        <v>201</v>
      </c>
      <c r="C13" s="72" t="s">
        <v>202</v>
      </c>
      <c r="D13" s="73">
        <v>824083</v>
      </c>
      <c r="E13" s="48">
        <v>415430</v>
      </c>
      <c r="F13" s="73">
        <v>51975</v>
      </c>
      <c r="G13" s="48">
        <v>39870</v>
      </c>
      <c r="H13" s="73">
        <v>26450</v>
      </c>
      <c r="I13" s="48">
        <v>0</v>
      </c>
      <c r="J13" s="73">
        <v>0</v>
      </c>
      <c r="K13" s="48">
        <v>13420</v>
      </c>
      <c r="L13" s="73">
        <v>13420</v>
      </c>
      <c r="M13" s="48">
        <v>8420</v>
      </c>
      <c r="N13" s="73">
        <f t="shared" si="0"/>
        <v>863953</v>
      </c>
    </row>
    <row r="14" spans="1:14" ht="30" customHeight="1" thickBot="1">
      <c r="A14" s="60" t="s">
        <v>338</v>
      </c>
      <c r="B14" s="49"/>
      <c r="C14" s="47" t="s">
        <v>320</v>
      </c>
      <c r="D14" s="69">
        <v>36335</v>
      </c>
      <c r="E14" s="70">
        <v>0</v>
      </c>
      <c r="F14" s="69">
        <v>0</v>
      </c>
      <c r="G14" s="70">
        <v>0</v>
      </c>
      <c r="H14" s="69">
        <v>0</v>
      </c>
      <c r="I14" s="70">
        <v>0</v>
      </c>
      <c r="J14" s="69">
        <v>0</v>
      </c>
      <c r="K14" s="70">
        <v>0</v>
      </c>
      <c r="L14" s="69">
        <v>0</v>
      </c>
      <c r="M14" s="70">
        <v>0</v>
      </c>
      <c r="N14" s="69">
        <f t="shared" si="0"/>
        <v>36335</v>
      </c>
    </row>
    <row r="15" spans="1:14" ht="40.5" customHeight="1" thickBot="1">
      <c r="A15" s="60" t="s">
        <v>339</v>
      </c>
      <c r="B15" s="49" t="s">
        <v>323</v>
      </c>
      <c r="C15" s="58" t="s">
        <v>340</v>
      </c>
      <c r="D15" s="73">
        <v>36335</v>
      </c>
      <c r="E15" s="48">
        <v>0</v>
      </c>
      <c r="F15" s="73">
        <v>0</v>
      </c>
      <c r="G15" s="48">
        <v>0</v>
      </c>
      <c r="H15" s="73">
        <v>0</v>
      </c>
      <c r="I15" s="48">
        <v>0</v>
      </c>
      <c r="J15" s="73">
        <v>0</v>
      </c>
      <c r="K15" s="48">
        <v>0</v>
      </c>
      <c r="L15" s="73">
        <v>0</v>
      </c>
      <c r="M15" s="48">
        <v>0</v>
      </c>
      <c r="N15" s="73">
        <f t="shared" si="0"/>
        <v>36335</v>
      </c>
    </row>
    <row r="16" spans="1:14" ht="22.5" customHeight="1" thickBot="1">
      <c r="A16" s="74" t="s">
        <v>203</v>
      </c>
      <c r="B16" s="69">
        <v>250404</v>
      </c>
      <c r="C16" s="75" t="s">
        <v>204</v>
      </c>
      <c r="D16" s="76">
        <f>D17+D18</f>
        <v>68659</v>
      </c>
      <c r="E16" s="77">
        <v>0</v>
      </c>
      <c r="F16" s="78">
        <v>0</v>
      </c>
      <c r="G16" s="77">
        <v>0</v>
      </c>
      <c r="H16" s="78">
        <v>0</v>
      </c>
      <c r="I16" s="77">
        <v>0</v>
      </c>
      <c r="J16" s="78">
        <v>0</v>
      </c>
      <c r="K16" s="77">
        <v>0</v>
      </c>
      <c r="L16" s="78">
        <v>0</v>
      </c>
      <c r="M16" s="77">
        <v>0</v>
      </c>
      <c r="N16" s="79">
        <f t="shared" si="0"/>
        <v>68659</v>
      </c>
    </row>
    <row r="17" spans="1:14" ht="62.25" customHeight="1" thickBot="1">
      <c r="A17" s="74" t="s">
        <v>205</v>
      </c>
      <c r="B17" s="73">
        <v>250404</v>
      </c>
      <c r="C17" s="80" t="s">
        <v>206</v>
      </c>
      <c r="D17" s="81">
        <v>13259</v>
      </c>
      <c r="E17" s="67">
        <v>0</v>
      </c>
      <c r="F17" s="81">
        <v>0</v>
      </c>
      <c r="G17" s="67">
        <v>0</v>
      </c>
      <c r="H17" s="81">
        <v>0</v>
      </c>
      <c r="I17" s="67">
        <v>0</v>
      </c>
      <c r="J17" s="81">
        <v>0</v>
      </c>
      <c r="K17" s="67">
        <v>0</v>
      </c>
      <c r="L17" s="81">
        <v>0</v>
      </c>
      <c r="M17" s="67">
        <v>0</v>
      </c>
      <c r="N17" s="81">
        <f t="shared" si="0"/>
        <v>13259</v>
      </c>
    </row>
    <row r="18" spans="1:14" ht="29.25" customHeight="1" thickBot="1">
      <c r="A18" s="74" t="s">
        <v>341</v>
      </c>
      <c r="B18" s="73">
        <v>250404</v>
      </c>
      <c r="C18" s="80" t="s">
        <v>342</v>
      </c>
      <c r="D18" s="82">
        <v>55400</v>
      </c>
      <c r="E18" s="83">
        <v>0</v>
      </c>
      <c r="F18" s="82">
        <v>0</v>
      </c>
      <c r="G18" s="83">
        <v>0</v>
      </c>
      <c r="H18" s="82">
        <v>0</v>
      </c>
      <c r="I18" s="83">
        <v>0</v>
      </c>
      <c r="J18" s="82">
        <v>0</v>
      </c>
      <c r="K18" s="83">
        <v>0</v>
      </c>
      <c r="L18" s="82">
        <v>0</v>
      </c>
      <c r="M18" s="83">
        <v>0</v>
      </c>
      <c r="N18" s="82">
        <f t="shared" si="0"/>
        <v>55400</v>
      </c>
    </row>
    <row r="19" spans="1:14" ht="30.75" customHeight="1" thickBot="1">
      <c r="A19" s="84" t="s">
        <v>207</v>
      </c>
      <c r="B19" s="85"/>
      <c r="C19" s="46" t="s">
        <v>208</v>
      </c>
      <c r="D19" s="86">
        <v>122600</v>
      </c>
      <c r="E19" s="78">
        <v>0</v>
      </c>
      <c r="F19" s="79">
        <v>0</v>
      </c>
      <c r="G19" s="61">
        <v>0</v>
      </c>
      <c r="H19" s="45">
        <v>0</v>
      </c>
      <c r="I19" s="45">
        <v>0</v>
      </c>
      <c r="J19" s="45">
        <v>0</v>
      </c>
      <c r="K19" s="45">
        <v>0</v>
      </c>
      <c r="L19" s="45">
        <v>0</v>
      </c>
      <c r="M19" s="45">
        <v>0</v>
      </c>
      <c r="N19" s="45">
        <f t="shared" si="0"/>
        <v>122600</v>
      </c>
    </row>
    <row r="20" spans="1:14" ht="29.25" customHeight="1" thickBot="1">
      <c r="A20" s="87" t="s">
        <v>209</v>
      </c>
      <c r="B20" s="82">
        <v>120201</v>
      </c>
      <c r="C20" s="88" t="s">
        <v>210</v>
      </c>
      <c r="D20" s="89">
        <v>122600</v>
      </c>
      <c r="E20" s="90">
        <v>0</v>
      </c>
      <c r="F20" s="89">
        <v>0</v>
      </c>
      <c r="G20" s="90">
        <f>H20+K20</f>
        <v>0</v>
      </c>
      <c r="H20" s="89">
        <v>0</v>
      </c>
      <c r="I20" s="90">
        <v>0</v>
      </c>
      <c r="J20" s="89">
        <v>0</v>
      </c>
      <c r="K20" s="90">
        <v>0</v>
      </c>
      <c r="L20" s="89">
        <v>0</v>
      </c>
      <c r="M20" s="90">
        <v>0</v>
      </c>
      <c r="N20" s="89">
        <f t="shared" si="0"/>
        <v>122600</v>
      </c>
    </row>
    <row r="21" spans="1:14" ht="32.25" customHeight="1" thickBot="1">
      <c r="A21" s="91" t="s">
        <v>211</v>
      </c>
      <c r="B21" s="92"/>
      <c r="C21" s="46" t="s">
        <v>212</v>
      </c>
      <c r="D21" s="93">
        <f aca="true" t="shared" si="2" ref="D21:M21">D23+D29+D37+D43</f>
        <v>12037130.35</v>
      </c>
      <c r="E21" s="94">
        <f t="shared" si="2"/>
        <v>7498946.66</v>
      </c>
      <c r="F21" s="95">
        <f t="shared" si="2"/>
        <v>797440</v>
      </c>
      <c r="G21" s="70">
        <f t="shared" si="2"/>
        <v>514591.75999999995</v>
      </c>
      <c r="H21" s="95">
        <f t="shared" si="2"/>
        <v>273828.76</v>
      </c>
      <c r="I21" s="95">
        <f t="shared" si="2"/>
        <v>17653.510000000002</v>
      </c>
      <c r="J21" s="95">
        <f t="shared" si="2"/>
        <v>7281.25</v>
      </c>
      <c r="K21" s="95">
        <f t="shared" si="2"/>
        <v>240763</v>
      </c>
      <c r="L21" s="95">
        <f t="shared" si="2"/>
        <v>228300</v>
      </c>
      <c r="M21" s="95">
        <f t="shared" si="2"/>
        <v>10150</v>
      </c>
      <c r="N21" s="69">
        <f t="shared" si="0"/>
        <v>12551722.11</v>
      </c>
    </row>
    <row r="22" spans="1:14" ht="23.25" customHeight="1">
      <c r="A22" s="96" t="s">
        <v>213</v>
      </c>
      <c r="B22" s="97"/>
      <c r="C22" s="98" t="s">
        <v>212</v>
      </c>
      <c r="D22" s="99">
        <f aca="true" t="shared" si="3" ref="D22:M22">D21</f>
        <v>12037130.35</v>
      </c>
      <c r="E22" s="100">
        <f t="shared" si="3"/>
        <v>7498946.66</v>
      </c>
      <c r="F22" s="101">
        <f t="shared" si="3"/>
        <v>797440</v>
      </c>
      <c r="G22" s="102">
        <f t="shared" si="3"/>
        <v>514591.75999999995</v>
      </c>
      <c r="H22" s="101">
        <f t="shared" si="3"/>
        <v>273828.76</v>
      </c>
      <c r="I22" s="101">
        <f t="shared" si="3"/>
        <v>17653.510000000002</v>
      </c>
      <c r="J22" s="101">
        <f t="shared" si="3"/>
        <v>7281.25</v>
      </c>
      <c r="K22" s="101">
        <f t="shared" si="3"/>
        <v>240763</v>
      </c>
      <c r="L22" s="101">
        <f t="shared" si="3"/>
        <v>228300</v>
      </c>
      <c r="M22" s="103">
        <f t="shared" si="3"/>
        <v>10150</v>
      </c>
      <c r="N22" s="69">
        <f t="shared" si="0"/>
        <v>12551722.11</v>
      </c>
    </row>
    <row r="23" spans="1:14" ht="26.25" customHeight="1" thickBot="1">
      <c r="A23" s="104"/>
      <c r="B23" s="78" t="s">
        <v>343</v>
      </c>
      <c r="C23" s="105" t="s">
        <v>344</v>
      </c>
      <c r="D23" s="78">
        <f aca="true" t="shared" si="4" ref="D23:M23">D24+D25+D26+D27+D28</f>
        <v>9619359.42</v>
      </c>
      <c r="E23" s="77">
        <f t="shared" si="4"/>
        <v>5989896.66</v>
      </c>
      <c r="F23" s="79">
        <f t="shared" si="4"/>
        <v>782240</v>
      </c>
      <c r="G23" s="44">
        <f t="shared" si="4"/>
        <v>366912.95999999996</v>
      </c>
      <c r="H23" s="76">
        <f t="shared" si="4"/>
        <v>146212.96</v>
      </c>
      <c r="I23" s="77">
        <f t="shared" si="4"/>
        <v>11653.51</v>
      </c>
      <c r="J23" s="78">
        <f t="shared" si="4"/>
        <v>7281.25</v>
      </c>
      <c r="K23" s="77">
        <f t="shared" si="4"/>
        <v>220700</v>
      </c>
      <c r="L23" s="78">
        <f t="shared" si="4"/>
        <v>212200</v>
      </c>
      <c r="M23" s="77">
        <f t="shared" si="4"/>
        <v>10150</v>
      </c>
      <c r="N23" s="79">
        <f t="shared" si="0"/>
        <v>9986272.379999999</v>
      </c>
    </row>
    <row r="24" spans="1:14" ht="33.75" customHeight="1" thickBot="1">
      <c r="A24" s="87" t="s">
        <v>233</v>
      </c>
      <c r="B24" s="87" t="s">
        <v>234</v>
      </c>
      <c r="C24" s="52" t="s">
        <v>235</v>
      </c>
      <c r="D24" s="106">
        <v>7812881.02</v>
      </c>
      <c r="E24" s="83">
        <v>4795983.46</v>
      </c>
      <c r="F24" s="82">
        <v>713240</v>
      </c>
      <c r="G24" s="59">
        <v>233212.96</v>
      </c>
      <c r="H24" s="82">
        <v>146212.96</v>
      </c>
      <c r="I24" s="83">
        <v>11653.51</v>
      </c>
      <c r="J24" s="82">
        <v>7281.25</v>
      </c>
      <c r="K24" s="83">
        <v>87000</v>
      </c>
      <c r="L24" s="82">
        <v>87000</v>
      </c>
      <c r="M24" s="83">
        <v>1650</v>
      </c>
      <c r="N24" s="89">
        <f t="shared" si="0"/>
        <v>8046093.9799999995</v>
      </c>
    </row>
    <row r="25" spans="1:14" ht="24.75" customHeight="1" thickBot="1">
      <c r="A25" s="60" t="s">
        <v>236</v>
      </c>
      <c r="B25" s="49" t="s">
        <v>237</v>
      </c>
      <c r="C25" s="107" t="s">
        <v>238</v>
      </c>
      <c r="D25" s="49">
        <v>208198.46</v>
      </c>
      <c r="E25" s="59">
        <v>121559.75</v>
      </c>
      <c r="F25" s="49">
        <v>1302.7</v>
      </c>
      <c r="G25" s="59">
        <v>0</v>
      </c>
      <c r="H25" s="49">
        <v>0</v>
      </c>
      <c r="I25" s="59">
        <v>0</v>
      </c>
      <c r="J25" s="49">
        <v>0</v>
      </c>
      <c r="K25" s="59">
        <v>0</v>
      </c>
      <c r="L25" s="49">
        <v>0</v>
      </c>
      <c r="M25" s="59">
        <v>0</v>
      </c>
      <c r="N25" s="49">
        <f t="shared" si="0"/>
        <v>208198.46</v>
      </c>
    </row>
    <row r="26" spans="1:14" ht="24.75" customHeight="1" thickBot="1">
      <c r="A26" s="108" t="s">
        <v>239</v>
      </c>
      <c r="B26" s="108" t="s">
        <v>240</v>
      </c>
      <c r="C26" s="52" t="s">
        <v>241</v>
      </c>
      <c r="D26" s="49">
        <v>306720.27</v>
      </c>
      <c r="E26" s="59">
        <v>218269.37</v>
      </c>
      <c r="F26" s="49">
        <v>10566.62</v>
      </c>
      <c r="G26" s="59">
        <v>0</v>
      </c>
      <c r="H26" s="49">
        <v>0</v>
      </c>
      <c r="I26" s="59">
        <v>0</v>
      </c>
      <c r="J26" s="49">
        <v>0</v>
      </c>
      <c r="K26" s="59">
        <v>0</v>
      </c>
      <c r="L26" s="49">
        <v>0</v>
      </c>
      <c r="M26" s="59">
        <v>0</v>
      </c>
      <c r="N26" s="49">
        <f t="shared" si="0"/>
        <v>306720.27</v>
      </c>
    </row>
    <row r="27" spans="1:14" ht="23.25" customHeight="1" thickBot="1">
      <c r="A27" s="108" t="s">
        <v>345</v>
      </c>
      <c r="B27" s="108" t="s">
        <v>346</v>
      </c>
      <c r="C27" s="52" t="s">
        <v>347</v>
      </c>
      <c r="D27" s="49">
        <v>1165084.22</v>
      </c>
      <c r="E27" s="59">
        <v>762745.88</v>
      </c>
      <c r="F27" s="49">
        <v>57130.68</v>
      </c>
      <c r="G27" s="59">
        <v>133700</v>
      </c>
      <c r="H27" s="49">
        <v>0</v>
      </c>
      <c r="I27" s="59">
        <v>0</v>
      </c>
      <c r="J27" s="49">
        <v>0</v>
      </c>
      <c r="K27" s="59">
        <v>133700</v>
      </c>
      <c r="L27" s="49">
        <v>125200</v>
      </c>
      <c r="M27" s="59">
        <v>8500</v>
      </c>
      <c r="N27" s="49">
        <f t="shared" si="0"/>
        <v>1298784.22</v>
      </c>
    </row>
    <row r="28" spans="1:14" ht="48.75" customHeight="1" thickBot="1">
      <c r="A28" s="87" t="s">
        <v>348</v>
      </c>
      <c r="B28" s="87" t="s">
        <v>349</v>
      </c>
      <c r="C28" s="52" t="s">
        <v>53</v>
      </c>
      <c r="D28" s="106">
        <v>126475.45</v>
      </c>
      <c r="E28" s="83">
        <v>91338.2</v>
      </c>
      <c r="F28" s="82">
        <v>0</v>
      </c>
      <c r="G28" s="48">
        <v>0</v>
      </c>
      <c r="H28" s="82">
        <v>0</v>
      </c>
      <c r="I28" s="83">
        <v>0</v>
      </c>
      <c r="J28" s="82">
        <v>0</v>
      </c>
      <c r="K28" s="83">
        <v>0</v>
      </c>
      <c r="L28" s="82">
        <v>0</v>
      </c>
      <c r="M28" s="83">
        <v>0</v>
      </c>
      <c r="N28" s="73">
        <f t="shared" si="0"/>
        <v>126475.45</v>
      </c>
    </row>
    <row r="29" spans="1:14" ht="35.25" customHeight="1" thickBot="1">
      <c r="A29" s="74"/>
      <c r="B29" s="69" t="s">
        <v>350</v>
      </c>
      <c r="C29" s="98" t="s">
        <v>351</v>
      </c>
      <c r="D29" s="76">
        <f aca="true" t="shared" si="5" ref="D29:M29">D30+D32+D34+D35</f>
        <v>2142068.9299999997</v>
      </c>
      <c r="E29" s="77">
        <f t="shared" si="5"/>
        <v>1509050</v>
      </c>
      <c r="F29" s="78">
        <f t="shared" si="5"/>
        <v>15200</v>
      </c>
      <c r="G29" s="77">
        <f t="shared" si="5"/>
        <v>147678.8</v>
      </c>
      <c r="H29" s="79">
        <f t="shared" si="5"/>
        <v>127615.8</v>
      </c>
      <c r="I29" s="70">
        <f t="shared" si="5"/>
        <v>6000</v>
      </c>
      <c r="J29" s="69">
        <f t="shared" si="5"/>
        <v>0</v>
      </c>
      <c r="K29" s="70">
        <f t="shared" si="5"/>
        <v>20063</v>
      </c>
      <c r="L29" s="69">
        <f t="shared" si="5"/>
        <v>16100</v>
      </c>
      <c r="M29" s="48">
        <f t="shared" si="5"/>
        <v>0</v>
      </c>
      <c r="N29" s="109">
        <f t="shared" si="0"/>
        <v>2289747.7299999995</v>
      </c>
    </row>
    <row r="30" spans="1:14" ht="18" customHeight="1" thickBot="1">
      <c r="A30" s="45" t="s">
        <v>214</v>
      </c>
      <c r="B30" s="51"/>
      <c r="C30" s="54" t="s">
        <v>215</v>
      </c>
      <c r="D30" s="76">
        <v>1000</v>
      </c>
      <c r="E30" s="77">
        <v>0</v>
      </c>
      <c r="F30" s="78">
        <v>0</v>
      </c>
      <c r="G30" s="77">
        <v>0</v>
      </c>
      <c r="H30" s="79">
        <v>0</v>
      </c>
      <c r="I30" s="70">
        <v>0</v>
      </c>
      <c r="J30" s="69">
        <v>0</v>
      </c>
      <c r="K30" s="70">
        <v>0</v>
      </c>
      <c r="L30" s="69">
        <v>0</v>
      </c>
      <c r="M30" s="70">
        <v>0</v>
      </c>
      <c r="N30" s="84">
        <f>D31+G31</f>
        <v>1000</v>
      </c>
    </row>
    <row r="31" spans="1:14" ht="35.25" customHeight="1" thickBot="1">
      <c r="A31" s="87" t="s">
        <v>216</v>
      </c>
      <c r="B31" s="82" t="s">
        <v>217</v>
      </c>
      <c r="C31" s="107" t="s">
        <v>218</v>
      </c>
      <c r="D31" s="110">
        <v>1000</v>
      </c>
      <c r="E31" s="111">
        <v>0</v>
      </c>
      <c r="F31" s="97">
        <v>0</v>
      </c>
      <c r="G31" s="111">
        <v>0</v>
      </c>
      <c r="H31" s="112">
        <v>0</v>
      </c>
      <c r="I31" s="48">
        <v>0</v>
      </c>
      <c r="J31" s="73">
        <v>0</v>
      </c>
      <c r="K31" s="48">
        <v>0</v>
      </c>
      <c r="L31" s="73">
        <v>0</v>
      </c>
      <c r="M31" s="48">
        <v>0</v>
      </c>
      <c r="N31" s="113">
        <f aca="true" t="shared" si="6" ref="N31:N94">D31+G31</f>
        <v>1000</v>
      </c>
    </row>
    <row r="32" spans="1:14" ht="39.75" customHeight="1" thickBot="1">
      <c r="A32" s="49" t="s">
        <v>219</v>
      </c>
      <c r="B32" s="51"/>
      <c r="C32" s="54" t="s">
        <v>220</v>
      </c>
      <c r="D32" s="76">
        <f aca="true" t="shared" si="7" ref="D32:M32">D33</f>
        <v>273043.03</v>
      </c>
      <c r="E32" s="77">
        <f t="shared" si="7"/>
        <v>180250</v>
      </c>
      <c r="F32" s="78">
        <f t="shared" si="7"/>
        <v>4300</v>
      </c>
      <c r="G32" s="77">
        <f t="shared" si="7"/>
        <v>16100</v>
      </c>
      <c r="H32" s="79">
        <f t="shared" si="7"/>
        <v>0</v>
      </c>
      <c r="I32" s="70">
        <f t="shared" si="7"/>
        <v>0</v>
      </c>
      <c r="J32" s="69">
        <f t="shared" si="7"/>
        <v>0</v>
      </c>
      <c r="K32" s="70">
        <f t="shared" si="7"/>
        <v>16100</v>
      </c>
      <c r="L32" s="69">
        <f t="shared" si="7"/>
        <v>16100</v>
      </c>
      <c r="M32" s="70">
        <f t="shared" si="7"/>
        <v>0</v>
      </c>
      <c r="N32" s="84">
        <f t="shared" si="6"/>
        <v>289143.03</v>
      </c>
    </row>
    <row r="33" spans="1:14" ht="21.75" customHeight="1" thickBot="1">
      <c r="A33" s="87" t="s">
        <v>221</v>
      </c>
      <c r="B33" s="82" t="s">
        <v>222</v>
      </c>
      <c r="C33" s="88" t="s">
        <v>352</v>
      </c>
      <c r="D33" s="110">
        <v>273043.03</v>
      </c>
      <c r="E33" s="111">
        <v>180250</v>
      </c>
      <c r="F33" s="97">
        <v>4300</v>
      </c>
      <c r="G33" s="111">
        <v>16100</v>
      </c>
      <c r="H33" s="112">
        <v>0</v>
      </c>
      <c r="I33" s="48">
        <v>0</v>
      </c>
      <c r="J33" s="73">
        <v>0</v>
      </c>
      <c r="K33" s="48">
        <v>16100</v>
      </c>
      <c r="L33" s="73">
        <v>16100</v>
      </c>
      <c r="M33" s="48">
        <v>0</v>
      </c>
      <c r="N33" s="113">
        <f t="shared" si="6"/>
        <v>289143.03</v>
      </c>
    </row>
    <row r="34" spans="1:14" ht="33.75" customHeight="1" thickBot="1">
      <c r="A34" s="114" t="s">
        <v>223</v>
      </c>
      <c r="B34" s="115" t="s">
        <v>224</v>
      </c>
      <c r="C34" s="116" t="s">
        <v>225</v>
      </c>
      <c r="D34" s="76">
        <v>10000</v>
      </c>
      <c r="E34" s="77">
        <v>0</v>
      </c>
      <c r="F34" s="78">
        <v>0</v>
      </c>
      <c r="G34" s="77">
        <v>0</v>
      </c>
      <c r="H34" s="79">
        <v>0</v>
      </c>
      <c r="I34" s="70">
        <v>0</v>
      </c>
      <c r="J34" s="69">
        <v>0</v>
      </c>
      <c r="K34" s="70">
        <v>0</v>
      </c>
      <c r="L34" s="69">
        <v>0</v>
      </c>
      <c r="M34" s="70">
        <v>0</v>
      </c>
      <c r="N34" s="84">
        <f t="shared" si="6"/>
        <v>10000</v>
      </c>
    </row>
    <row r="35" spans="1:14" ht="51" customHeight="1" thickBot="1">
      <c r="A35" s="84" t="s">
        <v>242</v>
      </c>
      <c r="B35" s="51"/>
      <c r="C35" s="117" t="s">
        <v>243</v>
      </c>
      <c r="D35" s="76">
        <f aca="true" t="shared" si="8" ref="D35:I35">D36</f>
        <v>1858025.9</v>
      </c>
      <c r="E35" s="77">
        <f t="shared" si="8"/>
        <v>1328800</v>
      </c>
      <c r="F35" s="78">
        <f t="shared" si="8"/>
        <v>10900</v>
      </c>
      <c r="G35" s="77">
        <f t="shared" si="8"/>
        <v>131578.8</v>
      </c>
      <c r="H35" s="79">
        <f t="shared" si="8"/>
        <v>127615.8</v>
      </c>
      <c r="I35" s="70">
        <f t="shared" si="8"/>
        <v>6000</v>
      </c>
      <c r="J35" s="69">
        <v>0</v>
      </c>
      <c r="K35" s="70">
        <f>K36</f>
        <v>3963</v>
      </c>
      <c r="L35" s="69">
        <v>0</v>
      </c>
      <c r="M35" s="70">
        <f>M36</f>
        <v>0</v>
      </c>
      <c r="N35" s="84">
        <f t="shared" si="6"/>
        <v>1989604.7</v>
      </c>
    </row>
    <row r="36" spans="1:14" ht="47.25" customHeight="1" thickBot="1">
      <c r="A36" s="108" t="s">
        <v>244</v>
      </c>
      <c r="B36" s="81" t="s">
        <v>245</v>
      </c>
      <c r="C36" s="107" t="s">
        <v>353</v>
      </c>
      <c r="D36" s="110">
        <v>1858025.9</v>
      </c>
      <c r="E36" s="111">
        <v>1328800</v>
      </c>
      <c r="F36" s="97">
        <v>10900</v>
      </c>
      <c r="G36" s="111">
        <v>131578.8</v>
      </c>
      <c r="H36" s="112">
        <v>127615.8</v>
      </c>
      <c r="I36" s="48">
        <v>6000</v>
      </c>
      <c r="J36" s="73">
        <v>0</v>
      </c>
      <c r="K36" s="48">
        <v>3963</v>
      </c>
      <c r="L36" s="73">
        <v>0</v>
      </c>
      <c r="M36" s="48">
        <v>0</v>
      </c>
      <c r="N36" s="113">
        <f t="shared" si="6"/>
        <v>1989604.7</v>
      </c>
    </row>
    <row r="37" spans="1:14" ht="18" customHeight="1" thickBot="1">
      <c r="A37" s="87"/>
      <c r="B37" s="101">
        <v>130000</v>
      </c>
      <c r="C37" s="98" t="s">
        <v>354</v>
      </c>
      <c r="D37" s="76">
        <f>D38+D40</f>
        <v>261102</v>
      </c>
      <c r="E37" s="111">
        <v>0</v>
      </c>
      <c r="F37" s="97">
        <v>0</v>
      </c>
      <c r="G37" s="111">
        <v>0</v>
      </c>
      <c r="H37" s="112">
        <v>0</v>
      </c>
      <c r="I37" s="48">
        <v>0</v>
      </c>
      <c r="J37" s="73">
        <v>0</v>
      </c>
      <c r="K37" s="48">
        <v>0</v>
      </c>
      <c r="L37" s="73">
        <v>0</v>
      </c>
      <c r="M37" s="48">
        <v>0</v>
      </c>
      <c r="N37" s="84">
        <f t="shared" si="6"/>
        <v>261102</v>
      </c>
    </row>
    <row r="38" spans="1:14" ht="20.25" customHeight="1" thickBot="1">
      <c r="A38" s="49" t="s">
        <v>228</v>
      </c>
      <c r="B38" s="73"/>
      <c r="C38" s="118" t="s">
        <v>229</v>
      </c>
      <c r="D38" s="76">
        <v>10000</v>
      </c>
      <c r="E38" s="77">
        <v>0</v>
      </c>
      <c r="F38" s="78">
        <v>0</v>
      </c>
      <c r="G38" s="77">
        <v>0</v>
      </c>
      <c r="H38" s="79">
        <v>0</v>
      </c>
      <c r="I38" s="77">
        <v>0</v>
      </c>
      <c r="J38" s="78">
        <v>0</v>
      </c>
      <c r="K38" s="77">
        <v>0</v>
      </c>
      <c r="L38" s="78">
        <v>0</v>
      </c>
      <c r="M38" s="77">
        <v>0</v>
      </c>
      <c r="N38" s="119">
        <f t="shared" si="6"/>
        <v>10000</v>
      </c>
    </row>
    <row r="39" spans="1:14" ht="33.75" customHeight="1" thickBot="1">
      <c r="A39" s="104" t="s">
        <v>230</v>
      </c>
      <c r="B39" s="97" t="s">
        <v>231</v>
      </c>
      <c r="C39" s="120" t="s">
        <v>232</v>
      </c>
      <c r="D39" s="110">
        <v>10000</v>
      </c>
      <c r="E39" s="111">
        <v>0</v>
      </c>
      <c r="F39" s="97">
        <v>0</v>
      </c>
      <c r="G39" s="111">
        <v>0</v>
      </c>
      <c r="H39" s="112">
        <v>0</v>
      </c>
      <c r="I39" s="111">
        <v>0</v>
      </c>
      <c r="J39" s="97">
        <v>0</v>
      </c>
      <c r="K39" s="111">
        <v>0</v>
      </c>
      <c r="L39" s="97">
        <v>0</v>
      </c>
      <c r="M39" s="111">
        <v>0</v>
      </c>
      <c r="N39" s="89">
        <f t="shared" si="6"/>
        <v>10000</v>
      </c>
    </row>
    <row r="40" spans="1:14" ht="26.25" customHeight="1" thickBot="1">
      <c r="A40" s="71" t="s">
        <v>246</v>
      </c>
      <c r="B40" s="49"/>
      <c r="C40" s="47" t="s">
        <v>247</v>
      </c>
      <c r="D40" s="45">
        <f>D41+D42</f>
        <v>251102</v>
      </c>
      <c r="E40" s="45">
        <f>SUM(E41:E42)</f>
        <v>0</v>
      </c>
      <c r="F40" s="45">
        <f>SUM(F41:F42)</f>
        <v>0</v>
      </c>
      <c r="G40" s="61">
        <f>H40+K40</f>
        <v>0</v>
      </c>
      <c r="H40" s="45">
        <f aca="true" t="shared" si="9" ref="H40:M40">SUM(H41:H42)</f>
        <v>0</v>
      </c>
      <c r="I40" s="45">
        <f t="shared" si="9"/>
        <v>0</v>
      </c>
      <c r="J40" s="45">
        <f t="shared" si="9"/>
        <v>0</v>
      </c>
      <c r="K40" s="45">
        <f t="shared" si="9"/>
        <v>0</v>
      </c>
      <c r="L40" s="45">
        <f t="shared" si="9"/>
        <v>0</v>
      </c>
      <c r="M40" s="45">
        <f t="shared" si="9"/>
        <v>0</v>
      </c>
      <c r="N40" s="45">
        <f t="shared" si="6"/>
        <v>251102</v>
      </c>
    </row>
    <row r="41" spans="1:14" ht="27.75" customHeight="1" thickBot="1">
      <c r="A41" s="87" t="s">
        <v>248</v>
      </c>
      <c r="B41" s="82">
        <v>130110</v>
      </c>
      <c r="C41" s="88" t="s">
        <v>249</v>
      </c>
      <c r="D41" s="82">
        <v>55227</v>
      </c>
      <c r="E41" s="83">
        <v>0</v>
      </c>
      <c r="F41" s="82">
        <v>0</v>
      </c>
      <c r="G41" s="59">
        <v>0</v>
      </c>
      <c r="H41" s="82">
        <v>0</v>
      </c>
      <c r="I41" s="83">
        <v>0</v>
      </c>
      <c r="J41" s="82">
        <v>0</v>
      </c>
      <c r="K41" s="83">
        <v>0</v>
      </c>
      <c r="L41" s="82">
        <v>0</v>
      </c>
      <c r="M41" s="83">
        <v>0</v>
      </c>
      <c r="N41" s="49">
        <f t="shared" si="6"/>
        <v>55227</v>
      </c>
    </row>
    <row r="42" spans="1:14" ht="36.75" customHeight="1" thickBot="1">
      <c r="A42" s="60" t="s">
        <v>250</v>
      </c>
      <c r="B42" s="49">
        <v>130203</v>
      </c>
      <c r="C42" s="58" t="s">
        <v>251</v>
      </c>
      <c r="D42" s="49">
        <v>195875</v>
      </c>
      <c r="E42" s="59">
        <v>0</v>
      </c>
      <c r="F42" s="49">
        <v>0</v>
      </c>
      <c r="G42" s="59">
        <v>0</v>
      </c>
      <c r="H42" s="49">
        <v>0</v>
      </c>
      <c r="I42" s="59">
        <v>0</v>
      </c>
      <c r="J42" s="49">
        <v>0</v>
      </c>
      <c r="K42" s="59">
        <v>0</v>
      </c>
      <c r="L42" s="49">
        <v>0</v>
      </c>
      <c r="M42" s="59">
        <v>0</v>
      </c>
      <c r="N42" s="49">
        <f t="shared" si="6"/>
        <v>195875</v>
      </c>
    </row>
    <row r="43" spans="1:14" ht="44.25" customHeight="1" thickBot="1">
      <c r="A43" s="60"/>
      <c r="B43" s="45">
        <v>210000</v>
      </c>
      <c r="C43" s="47" t="s">
        <v>355</v>
      </c>
      <c r="D43" s="45">
        <v>14600</v>
      </c>
      <c r="E43" s="61">
        <v>0</v>
      </c>
      <c r="F43" s="45">
        <v>0</v>
      </c>
      <c r="G43" s="61">
        <v>0</v>
      </c>
      <c r="H43" s="45">
        <v>0</v>
      </c>
      <c r="I43" s="61">
        <v>0</v>
      </c>
      <c r="J43" s="45">
        <v>0</v>
      </c>
      <c r="K43" s="61">
        <v>0</v>
      </c>
      <c r="L43" s="45">
        <v>0</v>
      </c>
      <c r="M43" s="61">
        <v>0</v>
      </c>
      <c r="N43" s="45">
        <f t="shared" si="6"/>
        <v>14600</v>
      </c>
    </row>
    <row r="44" spans="1:14" ht="33.75" customHeight="1" thickBot="1">
      <c r="A44" s="121" t="s">
        <v>226</v>
      </c>
      <c r="B44" s="122">
        <v>210105</v>
      </c>
      <c r="C44" s="123" t="s">
        <v>227</v>
      </c>
      <c r="D44" s="45">
        <v>14600</v>
      </c>
      <c r="E44" s="61">
        <v>0</v>
      </c>
      <c r="F44" s="45">
        <v>0</v>
      </c>
      <c r="G44" s="61">
        <v>0</v>
      </c>
      <c r="H44" s="45">
        <v>0</v>
      </c>
      <c r="I44" s="61">
        <v>0</v>
      </c>
      <c r="J44" s="45">
        <v>0</v>
      </c>
      <c r="K44" s="61">
        <v>0</v>
      </c>
      <c r="L44" s="45">
        <v>0</v>
      </c>
      <c r="M44" s="61">
        <v>0</v>
      </c>
      <c r="N44" s="45">
        <f t="shared" si="6"/>
        <v>14600</v>
      </c>
    </row>
    <row r="45" spans="1:20" s="23" customFormat="1" ht="34.5" customHeight="1" thickBot="1">
      <c r="A45" s="124">
        <v>1000000</v>
      </c>
      <c r="B45" s="82"/>
      <c r="C45" s="125" t="s">
        <v>252</v>
      </c>
      <c r="D45" s="95">
        <f>D47+D48+D49+D50+D51+D52+D53</f>
        <v>23964663.009999998</v>
      </c>
      <c r="E45" s="95">
        <f>E47+E48+E49+E50+E51+E52+E53</f>
        <v>14943890</v>
      </c>
      <c r="F45" s="95">
        <f>F47+F48+F49+F50+F51+F52+F53</f>
        <v>2333975</v>
      </c>
      <c r="G45" s="126">
        <f>G47+G48+G49+G50+G51+G52+G53</f>
        <v>1497179.9700000002</v>
      </c>
      <c r="H45" s="95">
        <f>H47+H48+H49+H50+H51+H52+H53</f>
        <v>1074891.97</v>
      </c>
      <c r="I45" s="100">
        <f>I46</f>
        <v>52172.06</v>
      </c>
      <c r="J45" s="101">
        <f>J46</f>
        <v>8037.23</v>
      </c>
      <c r="K45" s="101">
        <f>K46</f>
        <v>422288</v>
      </c>
      <c r="L45" s="101">
        <f>L46</f>
        <v>107878</v>
      </c>
      <c r="M45" s="101">
        <f>M46</f>
        <v>94878</v>
      </c>
      <c r="N45" s="45">
        <f t="shared" si="6"/>
        <v>25461842.979999997</v>
      </c>
      <c r="O45" s="22"/>
      <c r="P45" s="22"/>
      <c r="Q45" s="22"/>
      <c r="R45" s="22"/>
      <c r="S45" s="22"/>
      <c r="T45" s="22"/>
    </row>
    <row r="46" spans="1:14" ht="43.5" customHeight="1" thickBot="1">
      <c r="A46" s="60">
        <v>1010000</v>
      </c>
      <c r="B46" s="49"/>
      <c r="C46" s="125" t="s">
        <v>252</v>
      </c>
      <c r="D46" s="95">
        <f>D47+D48+D49+D50+D51+D52+D53</f>
        <v>23964663.009999998</v>
      </c>
      <c r="E46" s="95">
        <f>E47+E48+E49+E50+E51+E52+E53</f>
        <v>14943890</v>
      </c>
      <c r="F46" s="95">
        <f>F47+F48+F49+F50+F51+F52+F53</f>
        <v>2333975</v>
      </c>
      <c r="G46" s="61">
        <f>G47+G48+G49+G50+G51+G52+G53</f>
        <v>1497179.9700000002</v>
      </c>
      <c r="H46" s="95">
        <f aca="true" t="shared" si="10" ref="H46:M46">SUM(H47:H53)</f>
        <v>1074891.97</v>
      </c>
      <c r="I46" s="49">
        <f t="shared" si="10"/>
        <v>52172.06</v>
      </c>
      <c r="J46" s="49">
        <f t="shared" si="10"/>
        <v>8037.23</v>
      </c>
      <c r="K46" s="49">
        <f t="shared" si="10"/>
        <v>422288</v>
      </c>
      <c r="L46" s="49">
        <f t="shared" si="10"/>
        <v>107878</v>
      </c>
      <c r="M46" s="49">
        <f t="shared" si="10"/>
        <v>94878</v>
      </c>
      <c r="N46" s="49">
        <f t="shared" si="6"/>
        <v>25461842.979999997</v>
      </c>
    </row>
    <row r="47" spans="1:14" ht="62.25" customHeight="1" thickBot="1">
      <c r="A47" s="124">
        <v>1011020</v>
      </c>
      <c r="B47" s="87" t="s">
        <v>253</v>
      </c>
      <c r="C47" s="52" t="s">
        <v>254</v>
      </c>
      <c r="D47" s="106">
        <v>22124074.32</v>
      </c>
      <c r="E47" s="83">
        <v>13682380</v>
      </c>
      <c r="F47" s="82">
        <v>2263604</v>
      </c>
      <c r="G47" s="127">
        <v>1201226.57</v>
      </c>
      <c r="H47" s="82">
        <v>793438.57</v>
      </c>
      <c r="I47" s="83">
        <v>0</v>
      </c>
      <c r="J47" s="82">
        <v>417.36</v>
      </c>
      <c r="K47" s="83">
        <v>407788</v>
      </c>
      <c r="L47" s="82">
        <v>93378</v>
      </c>
      <c r="M47" s="83">
        <v>93378</v>
      </c>
      <c r="N47" s="49">
        <f t="shared" si="6"/>
        <v>23325300.89</v>
      </c>
    </row>
    <row r="48" spans="1:14" ht="38.25" customHeight="1" thickBot="1">
      <c r="A48" s="71">
        <v>1011100</v>
      </c>
      <c r="B48" s="49" t="s">
        <v>255</v>
      </c>
      <c r="C48" s="53" t="s">
        <v>356</v>
      </c>
      <c r="D48" s="49">
        <v>600784.3</v>
      </c>
      <c r="E48" s="59">
        <v>422420</v>
      </c>
      <c r="F48" s="49">
        <v>24295</v>
      </c>
      <c r="G48" s="59">
        <v>2000</v>
      </c>
      <c r="H48" s="49">
        <v>0</v>
      </c>
      <c r="I48" s="59">
        <v>0</v>
      </c>
      <c r="J48" s="49">
        <v>0</v>
      </c>
      <c r="K48" s="59">
        <v>2000</v>
      </c>
      <c r="L48" s="49">
        <v>2000</v>
      </c>
      <c r="M48" s="59">
        <v>0</v>
      </c>
      <c r="N48" s="49">
        <f t="shared" si="6"/>
        <v>602784.3</v>
      </c>
    </row>
    <row r="49" spans="1:14" ht="33.75" customHeight="1" thickBot="1">
      <c r="A49" s="124">
        <v>1011170</v>
      </c>
      <c r="B49" s="82" t="s">
        <v>256</v>
      </c>
      <c r="C49" s="88" t="s">
        <v>257</v>
      </c>
      <c r="D49" s="82">
        <v>356975.54</v>
      </c>
      <c r="E49" s="83">
        <v>255505</v>
      </c>
      <c r="F49" s="82">
        <v>3610</v>
      </c>
      <c r="G49" s="59">
        <v>0</v>
      </c>
      <c r="H49" s="82">
        <v>0</v>
      </c>
      <c r="I49" s="83">
        <v>0</v>
      </c>
      <c r="J49" s="82">
        <v>0</v>
      </c>
      <c r="K49" s="83">
        <v>0</v>
      </c>
      <c r="L49" s="82">
        <v>0</v>
      </c>
      <c r="M49" s="83">
        <v>0</v>
      </c>
      <c r="N49" s="49">
        <f t="shared" si="6"/>
        <v>356975.54</v>
      </c>
    </row>
    <row r="50" spans="1:14" ht="23.25" customHeight="1" thickBot="1">
      <c r="A50" s="71">
        <v>1011190</v>
      </c>
      <c r="B50" s="49" t="s">
        <v>258</v>
      </c>
      <c r="C50" s="59" t="s">
        <v>259</v>
      </c>
      <c r="D50" s="49">
        <v>310888.9</v>
      </c>
      <c r="E50" s="59">
        <v>212400</v>
      </c>
      <c r="F50" s="49">
        <v>5791</v>
      </c>
      <c r="G50" s="59">
        <v>8000</v>
      </c>
      <c r="H50" s="49">
        <v>0</v>
      </c>
      <c r="I50" s="59">
        <v>0</v>
      </c>
      <c r="J50" s="49">
        <v>0</v>
      </c>
      <c r="K50" s="59">
        <v>8000</v>
      </c>
      <c r="L50" s="49">
        <v>8000</v>
      </c>
      <c r="M50" s="59">
        <v>0</v>
      </c>
      <c r="N50" s="49">
        <f t="shared" si="6"/>
        <v>318888.9</v>
      </c>
    </row>
    <row r="51" spans="1:14" ht="36.75" customHeight="1" thickBot="1">
      <c r="A51" s="124">
        <v>1011200</v>
      </c>
      <c r="B51" s="82" t="s">
        <v>260</v>
      </c>
      <c r="C51" s="88" t="s">
        <v>357</v>
      </c>
      <c r="D51" s="82">
        <v>149763.58</v>
      </c>
      <c r="E51" s="83">
        <v>98715</v>
      </c>
      <c r="F51" s="82">
        <v>4600</v>
      </c>
      <c r="G51" s="59">
        <v>4500</v>
      </c>
      <c r="H51" s="82">
        <v>0</v>
      </c>
      <c r="I51" s="83">
        <v>0</v>
      </c>
      <c r="J51" s="82">
        <v>0</v>
      </c>
      <c r="K51" s="83">
        <v>4500</v>
      </c>
      <c r="L51" s="82">
        <v>4500</v>
      </c>
      <c r="M51" s="83">
        <v>1500</v>
      </c>
      <c r="N51" s="49">
        <f t="shared" si="6"/>
        <v>154263.58</v>
      </c>
    </row>
    <row r="52" spans="1:14" ht="23.25" customHeight="1" thickBot="1">
      <c r="A52" s="71">
        <v>1011210</v>
      </c>
      <c r="B52" s="49" t="s">
        <v>261</v>
      </c>
      <c r="C52" s="59" t="s">
        <v>262</v>
      </c>
      <c r="D52" s="49">
        <v>404076.37</v>
      </c>
      <c r="E52" s="59">
        <v>272470</v>
      </c>
      <c r="F52" s="49">
        <v>32075</v>
      </c>
      <c r="G52" s="59">
        <v>281453.4</v>
      </c>
      <c r="H52" s="49">
        <v>281453.4</v>
      </c>
      <c r="I52" s="59">
        <v>52172.06</v>
      </c>
      <c r="J52" s="49">
        <v>7619.87</v>
      </c>
      <c r="K52" s="59">
        <v>0</v>
      </c>
      <c r="L52" s="49">
        <v>0</v>
      </c>
      <c r="M52" s="59">
        <v>0</v>
      </c>
      <c r="N52" s="49">
        <f t="shared" si="6"/>
        <v>685529.77</v>
      </c>
    </row>
    <row r="53" spans="1:14" ht="44.25" customHeight="1" thickBot="1">
      <c r="A53" s="128">
        <v>1011260</v>
      </c>
      <c r="B53" s="81" t="s">
        <v>263</v>
      </c>
      <c r="C53" s="107" t="s">
        <v>264</v>
      </c>
      <c r="D53" s="81">
        <v>18100</v>
      </c>
      <c r="E53" s="67">
        <v>0</v>
      </c>
      <c r="F53" s="81">
        <v>0</v>
      </c>
      <c r="G53" s="129">
        <f>H53+K53</f>
        <v>0</v>
      </c>
      <c r="H53" s="81">
        <v>0</v>
      </c>
      <c r="I53" s="67">
        <v>0</v>
      </c>
      <c r="J53" s="81">
        <v>0</v>
      </c>
      <c r="K53" s="67">
        <v>0</v>
      </c>
      <c r="L53" s="81">
        <v>0</v>
      </c>
      <c r="M53" s="67">
        <v>0</v>
      </c>
      <c r="N53" s="49">
        <f t="shared" si="6"/>
        <v>18100</v>
      </c>
    </row>
    <row r="54" spans="1:14" ht="38.25" customHeight="1" thickBot="1">
      <c r="A54" s="130">
        <v>1510000</v>
      </c>
      <c r="B54" s="97"/>
      <c r="C54" s="46" t="s">
        <v>358</v>
      </c>
      <c r="D54" s="78">
        <f>D55+D57+D64+D71+D76+D86+D88+D90+D93</f>
        <v>20086387.09</v>
      </c>
      <c r="E54" s="78">
        <v>0</v>
      </c>
      <c r="F54" s="78">
        <v>0</v>
      </c>
      <c r="G54" s="111">
        <v>50205</v>
      </c>
      <c r="H54" s="78">
        <v>0</v>
      </c>
      <c r="I54" s="78">
        <v>0</v>
      </c>
      <c r="J54" s="78">
        <v>0</v>
      </c>
      <c r="K54" s="78">
        <v>50205</v>
      </c>
      <c r="L54" s="78">
        <f>L55+L57+L64+L71+L76+L86+L88+L90+L93</f>
        <v>50205</v>
      </c>
      <c r="M54" s="79">
        <v>50205</v>
      </c>
      <c r="N54" s="50">
        <f t="shared" si="6"/>
        <v>20136592.09</v>
      </c>
    </row>
    <row r="55" spans="1:14" ht="29.25" customHeight="1" thickBot="1">
      <c r="A55" s="130"/>
      <c r="B55" s="97" t="s">
        <v>359</v>
      </c>
      <c r="C55" s="46" t="s">
        <v>360</v>
      </c>
      <c r="D55" s="131">
        <v>492200</v>
      </c>
      <c r="E55" s="67">
        <v>0</v>
      </c>
      <c r="F55" s="81">
        <v>0</v>
      </c>
      <c r="G55" s="90">
        <f>H55+K55</f>
        <v>0</v>
      </c>
      <c r="H55" s="81">
        <v>0</v>
      </c>
      <c r="I55" s="67">
        <v>0</v>
      </c>
      <c r="J55" s="81">
        <v>0</v>
      </c>
      <c r="K55" s="67">
        <v>0</v>
      </c>
      <c r="L55" s="81">
        <v>0</v>
      </c>
      <c r="M55" s="67">
        <v>0</v>
      </c>
      <c r="N55" s="89">
        <f t="shared" si="6"/>
        <v>492200</v>
      </c>
    </row>
    <row r="56" spans="1:14" ht="41.25" customHeight="1" thickBot="1">
      <c r="A56" s="124">
        <v>1511070</v>
      </c>
      <c r="B56" s="101" t="s">
        <v>267</v>
      </c>
      <c r="C56" s="132" t="s">
        <v>361</v>
      </c>
      <c r="D56" s="82">
        <v>492200</v>
      </c>
      <c r="E56" s="83">
        <v>0</v>
      </c>
      <c r="F56" s="82">
        <v>0</v>
      </c>
      <c r="G56" s="90">
        <f>H56+K56</f>
        <v>0</v>
      </c>
      <c r="H56" s="82">
        <v>0</v>
      </c>
      <c r="I56" s="83">
        <v>0</v>
      </c>
      <c r="J56" s="82">
        <v>0</v>
      </c>
      <c r="K56" s="83">
        <v>0</v>
      </c>
      <c r="L56" s="82">
        <v>0</v>
      </c>
      <c r="M56" s="83">
        <v>0</v>
      </c>
      <c r="N56" s="89">
        <f t="shared" si="6"/>
        <v>492200</v>
      </c>
    </row>
    <row r="57" spans="1:14" ht="54.75" customHeight="1" thickBot="1">
      <c r="A57" s="133">
        <v>1513010</v>
      </c>
      <c r="B57" s="97"/>
      <c r="C57" s="134" t="s">
        <v>268</v>
      </c>
      <c r="D57" s="78">
        <f>SUM(D58:D63)</f>
        <v>1815050.66</v>
      </c>
      <c r="E57" s="77">
        <v>0</v>
      </c>
      <c r="F57" s="78">
        <v>0</v>
      </c>
      <c r="G57" s="77">
        <v>0</v>
      </c>
      <c r="H57" s="78">
        <v>0</v>
      </c>
      <c r="I57" s="77">
        <v>0</v>
      </c>
      <c r="J57" s="78">
        <v>0</v>
      </c>
      <c r="K57" s="77">
        <v>0</v>
      </c>
      <c r="L57" s="78">
        <v>0</v>
      </c>
      <c r="M57" s="77">
        <v>0</v>
      </c>
      <c r="N57" s="79">
        <f t="shared" si="6"/>
        <v>1815050.66</v>
      </c>
    </row>
    <row r="58" spans="1:14" ht="141.75" customHeight="1">
      <c r="A58" s="74">
        <v>1513011</v>
      </c>
      <c r="B58" s="73" t="s">
        <v>269</v>
      </c>
      <c r="C58" s="135" t="s">
        <v>270</v>
      </c>
      <c r="D58" s="73">
        <v>694554.35</v>
      </c>
      <c r="E58" s="48">
        <v>0</v>
      </c>
      <c r="F58" s="73">
        <v>0</v>
      </c>
      <c r="G58" s="48">
        <f>H58+K58</f>
        <v>0</v>
      </c>
      <c r="H58" s="73">
        <v>0</v>
      </c>
      <c r="I58" s="48">
        <v>0</v>
      </c>
      <c r="J58" s="73">
        <v>0</v>
      </c>
      <c r="K58" s="48">
        <v>0</v>
      </c>
      <c r="L58" s="73">
        <v>0</v>
      </c>
      <c r="M58" s="48"/>
      <c r="N58" s="73">
        <f t="shared" si="6"/>
        <v>694554.35</v>
      </c>
    </row>
    <row r="59" spans="1:14" ht="146.25" customHeight="1" thickBot="1">
      <c r="A59" s="130">
        <v>1513012</v>
      </c>
      <c r="B59" s="97" t="s">
        <v>271</v>
      </c>
      <c r="C59" s="136" t="s">
        <v>272</v>
      </c>
      <c r="D59" s="97">
        <v>66189.2</v>
      </c>
      <c r="E59" s="111">
        <v>0</v>
      </c>
      <c r="F59" s="97">
        <v>0</v>
      </c>
      <c r="G59" s="111">
        <v>0</v>
      </c>
      <c r="H59" s="97">
        <v>0</v>
      </c>
      <c r="I59" s="111">
        <v>0</v>
      </c>
      <c r="J59" s="97">
        <v>0</v>
      </c>
      <c r="K59" s="111">
        <v>0</v>
      </c>
      <c r="L59" s="97">
        <v>0</v>
      </c>
      <c r="M59" s="111">
        <v>0</v>
      </c>
      <c r="N59" s="112">
        <f t="shared" si="6"/>
        <v>66189.2</v>
      </c>
    </row>
    <row r="60" spans="1:14" ht="84.75" customHeight="1" thickBot="1">
      <c r="A60" s="60">
        <v>1513013</v>
      </c>
      <c r="B60" s="49" t="s">
        <v>273</v>
      </c>
      <c r="C60" s="137" t="s">
        <v>274</v>
      </c>
      <c r="D60" s="49">
        <v>77289.37</v>
      </c>
      <c r="E60" s="59">
        <v>0</v>
      </c>
      <c r="F60" s="49">
        <v>0</v>
      </c>
      <c r="G60" s="59">
        <v>0</v>
      </c>
      <c r="H60" s="49">
        <v>0</v>
      </c>
      <c r="I60" s="59">
        <v>0</v>
      </c>
      <c r="J60" s="49">
        <v>0</v>
      </c>
      <c r="K60" s="59">
        <v>0</v>
      </c>
      <c r="L60" s="49">
        <v>0</v>
      </c>
      <c r="M60" s="59">
        <v>0</v>
      </c>
      <c r="N60" s="49">
        <f t="shared" si="6"/>
        <v>77289.37</v>
      </c>
    </row>
    <row r="61" spans="1:14" ht="153.75" customHeight="1" thickBot="1">
      <c r="A61" s="130">
        <v>1513014</v>
      </c>
      <c r="B61" s="97" t="s">
        <v>275</v>
      </c>
      <c r="C61" s="138" t="s">
        <v>276</v>
      </c>
      <c r="D61" s="97">
        <v>517637.53</v>
      </c>
      <c r="E61" s="111">
        <v>0</v>
      </c>
      <c r="F61" s="97">
        <v>0</v>
      </c>
      <c r="G61" s="111">
        <v>0</v>
      </c>
      <c r="H61" s="97">
        <v>0</v>
      </c>
      <c r="I61" s="111">
        <v>0</v>
      </c>
      <c r="J61" s="97">
        <v>0</v>
      </c>
      <c r="K61" s="111">
        <v>0</v>
      </c>
      <c r="L61" s="97">
        <v>0</v>
      </c>
      <c r="M61" s="111">
        <v>0</v>
      </c>
      <c r="N61" s="112">
        <f t="shared" si="6"/>
        <v>517637.53</v>
      </c>
    </row>
    <row r="62" spans="1:14" ht="36.75" customHeight="1" thickBot="1">
      <c r="A62" s="60">
        <v>1513015</v>
      </c>
      <c r="B62" s="49" t="s">
        <v>277</v>
      </c>
      <c r="C62" s="58" t="s">
        <v>278</v>
      </c>
      <c r="D62" s="49">
        <v>105760.17</v>
      </c>
      <c r="E62" s="59">
        <v>0</v>
      </c>
      <c r="F62" s="49">
        <v>0</v>
      </c>
      <c r="G62" s="59">
        <v>0</v>
      </c>
      <c r="H62" s="49">
        <v>0</v>
      </c>
      <c r="I62" s="59">
        <v>0</v>
      </c>
      <c r="J62" s="49">
        <v>0</v>
      </c>
      <c r="K62" s="59">
        <v>0</v>
      </c>
      <c r="L62" s="49">
        <v>0</v>
      </c>
      <c r="M62" s="59">
        <v>0</v>
      </c>
      <c r="N62" s="49">
        <f t="shared" si="6"/>
        <v>105760.17</v>
      </c>
    </row>
    <row r="63" spans="1:14" ht="38.25" customHeight="1">
      <c r="A63" s="74">
        <v>1513016</v>
      </c>
      <c r="B63" s="73" t="s">
        <v>279</v>
      </c>
      <c r="C63" s="139" t="s">
        <v>280</v>
      </c>
      <c r="D63" s="73">
        <v>353620.04</v>
      </c>
      <c r="E63" s="48">
        <v>0</v>
      </c>
      <c r="F63" s="73">
        <v>0</v>
      </c>
      <c r="G63" s="48">
        <v>0</v>
      </c>
      <c r="H63" s="73">
        <v>0</v>
      </c>
      <c r="I63" s="48">
        <v>0</v>
      </c>
      <c r="J63" s="73">
        <v>0</v>
      </c>
      <c r="K63" s="48">
        <v>0</v>
      </c>
      <c r="L63" s="73">
        <v>0</v>
      </c>
      <c r="M63" s="48">
        <v>0</v>
      </c>
      <c r="N63" s="73">
        <f t="shared" si="6"/>
        <v>353620.04</v>
      </c>
    </row>
    <row r="64" spans="1:14" ht="62.25" customHeight="1">
      <c r="A64" s="130">
        <v>1513020</v>
      </c>
      <c r="B64" s="97"/>
      <c r="C64" s="140" t="s">
        <v>281</v>
      </c>
      <c r="D64" s="141">
        <f>SUM(D65:D70)</f>
        <v>420901.43000000005</v>
      </c>
      <c r="E64" s="142">
        <v>0</v>
      </c>
      <c r="F64" s="141">
        <v>0</v>
      </c>
      <c r="G64" s="111">
        <v>0</v>
      </c>
      <c r="H64" s="141">
        <v>0</v>
      </c>
      <c r="I64" s="142">
        <v>0</v>
      </c>
      <c r="J64" s="141">
        <v>0</v>
      </c>
      <c r="K64" s="142">
        <v>0</v>
      </c>
      <c r="L64" s="141">
        <v>0</v>
      </c>
      <c r="M64" s="142">
        <v>0</v>
      </c>
      <c r="N64" s="112">
        <f t="shared" si="6"/>
        <v>420901.43000000005</v>
      </c>
    </row>
    <row r="65" spans="1:14" ht="153.75" customHeight="1" thickBot="1">
      <c r="A65" s="87">
        <v>1513021</v>
      </c>
      <c r="B65" s="82" t="s">
        <v>282</v>
      </c>
      <c r="C65" s="143" t="s">
        <v>283</v>
      </c>
      <c r="D65" s="82">
        <v>135357.99</v>
      </c>
      <c r="E65" s="83">
        <v>0</v>
      </c>
      <c r="F65" s="82">
        <v>0</v>
      </c>
      <c r="G65" s="90">
        <v>0</v>
      </c>
      <c r="H65" s="82">
        <v>0</v>
      </c>
      <c r="I65" s="83">
        <v>0</v>
      </c>
      <c r="J65" s="82">
        <v>0</v>
      </c>
      <c r="K65" s="83">
        <v>0</v>
      </c>
      <c r="L65" s="82">
        <v>0</v>
      </c>
      <c r="M65" s="83">
        <v>0</v>
      </c>
      <c r="N65" s="89">
        <f t="shared" si="6"/>
        <v>135357.99</v>
      </c>
    </row>
    <row r="66" spans="1:14" ht="62.25" customHeight="1" thickBot="1">
      <c r="A66" s="60">
        <v>1513022</v>
      </c>
      <c r="B66" s="49" t="s">
        <v>284</v>
      </c>
      <c r="C66" s="144" t="s">
        <v>285</v>
      </c>
      <c r="D66" s="145">
        <v>1516.69</v>
      </c>
      <c r="E66" s="59">
        <v>0</v>
      </c>
      <c r="F66" s="49">
        <v>0</v>
      </c>
      <c r="G66" s="59">
        <f>H66+K66</f>
        <v>0</v>
      </c>
      <c r="H66" s="49">
        <v>0</v>
      </c>
      <c r="I66" s="59">
        <v>0</v>
      </c>
      <c r="J66" s="49">
        <v>0</v>
      </c>
      <c r="K66" s="59">
        <v>0</v>
      </c>
      <c r="L66" s="49">
        <v>0</v>
      </c>
      <c r="M66" s="59">
        <v>0</v>
      </c>
      <c r="N66" s="49">
        <f t="shared" si="6"/>
        <v>1516.69</v>
      </c>
    </row>
    <row r="67" spans="1:14" ht="69.75" customHeight="1">
      <c r="A67" s="87">
        <v>1513023</v>
      </c>
      <c r="B67" s="82" t="s">
        <v>286</v>
      </c>
      <c r="C67" s="146" t="s">
        <v>287</v>
      </c>
      <c r="D67" s="147">
        <v>11449.4</v>
      </c>
      <c r="E67" s="83">
        <v>0</v>
      </c>
      <c r="F67" s="82">
        <v>0</v>
      </c>
      <c r="G67" s="83">
        <v>0</v>
      </c>
      <c r="H67" s="82">
        <v>0</v>
      </c>
      <c r="I67" s="83">
        <v>0</v>
      </c>
      <c r="J67" s="82">
        <v>0</v>
      </c>
      <c r="K67" s="83">
        <v>0</v>
      </c>
      <c r="L67" s="82">
        <v>0</v>
      </c>
      <c r="M67" s="83">
        <v>0</v>
      </c>
      <c r="N67" s="82">
        <f t="shared" si="6"/>
        <v>11449.4</v>
      </c>
    </row>
    <row r="68" spans="1:14" ht="129" customHeight="1">
      <c r="A68" s="130">
        <v>1513024</v>
      </c>
      <c r="B68" s="113" t="s">
        <v>288</v>
      </c>
      <c r="C68" s="148" t="s">
        <v>289</v>
      </c>
      <c r="D68" s="149">
        <v>83734.8</v>
      </c>
      <c r="E68" s="111">
        <v>0</v>
      </c>
      <c r="F68" s="97">
        <v>0</v>
      </c>
      <c r="G68" s="111">
        <v>0</v>
      </c>
      <c r="H68" s="97">
        <v>0</v>
      </c>
      <c r="I68" s="111">
        <v>0</v>
      </c>
      <c r="J68" s="97">
        <v>0</v>
      </c>
      <c r="K68" s="111">
        <v>0</v>
      </c>
      <c r="L68" s="97">
        <v>0</v>
      </c>
      <c r="M68" s="111">
        <v>0</v>
      </c>
      <c r="N68" s="112">
        <f t="shared" si="6"/>
        <v>83734.8</v>
      </c>
    </row>
    <row r="69" spans="1:14" ht="28.5" customHeight="1" thickBot="1">
      <c r="A69" s="113">
        <v>1513025</v>
      </c>
      <c r="B69" s="113" t="s">
        <v>362</v>
      </c>
      <c r="C69" s="150" t="s">
        <v>290</v>
      </c>
      <c r="D69" s="110">
        <v>46278.78</v>
      </c>
      <c r="E69" s="111">
        <v>0</v>
      </c>
      <c r="F69" s="97">
        <v>0</v>
      </c>
      <c r="G69" s="111">
        <v>0</v>
      </c>
      <c r="H69" s="97">
        <v>0</v>
      </c>
      <c r="I69" s="111">
        <v>0</v>
      </c>
      <c r="J69" s="97">
        <v>0</v>
      </c>
      <c r="K69" s="111">
        <v>0</v>
      </c>
      <c r="L69" s="97">
        <v>0</v>
      </c>
      <c r="M69" s="111">
        <v>0</v>
      </c>
      <c r="N69" s="112">
        <f t="shared" si="6"/>
        <v>46278.78</v>
      </c>
    </row>
    <row r="70" spans="1:14" ht="39" customHeight="1" thickBot="1">
      <c r="A70" s="151">
        <v>1513026</v>
      </c>
      <c r="B70" s="92" t="s">
        <v>291</v>
      </c>
      <c r="C70" s="152" t="s">
        <v>292</v>
      </c>
      <c r="D70" s="153">
        <v>142563.77</v>
      </c>
      <c r="E70" s="154">
        <v>0</v>
      </c>
      <c r="F70" s="155">
        <v>0</v>
      </c>
      <c r="G70" s="48">
        <v>0</v>
      </c>
      <c r="H70" s="155">
        <v>0</v>
      </c>
      <c r="I70" s="154">
        <v>0</v>
      </c>
      <c r="J70" s="155">
        <v>0</v>
      </c>
      <c r="K70" s="154">
        <v>0</v>
      </c>
      <c r="L70" s="155">
        <v>0</v>
      </c>
      <c r="M70" s="154">
        <v>0</v>
      </c>
      <c r="N70" s="73">
        <f t="shared" si="6"/>
        <v>142563.77</v>
      </c>
    </row>
    <row r="71" spans="1:14" ht="93" customHeight="1">
      <c r="A71" s="156">
        <v>1513030</v>
      </c>
      <c r="B71" s="74"/>
      <c r="C71" s="157" t="s">
        <v>293</v>
      </c>
      <c r="D71" s="158">
        <f>SUM(D72:D75)</f>
        <v>41695</v>
      </c>
      <c r="E71" s="159">
        <v>0</v>
      </c>
      <c r="F71" s="92">
        <v>0</v>
      </c>
      <c r="G71" s="159">
        <f>SUM(G72:G75)</f>
        <v>50205</v>
      </c>
      <c r="H71" s="92">
        <v>0</v>
      </c>
      <c r="I71" s="159">
        <v>0</v>
      </c>
      <c r="J71" s="92">
        <v>0</v>
      </c>
      <c r="K71" s="159">
        <v>50205</v>
      </c>
      <c r="L71" s="92">
        <v>50205</v>
      </c>
      <c r="M71" s="159">
        <v>50205</v>
      </c>
      <c r="N71" s="160">
        <f t="shared" si="6"/>
        <v>91900</v>
      </c>
    </row>
    <row r="72" spans="1:14" ht="141.75" customHeight="1">
      <c r="A72" s="130">
        <v>1513031</v>
      </c>
      <c r="B72" s="97" t="s">
        <v>294</v>
      </c>
      <c r="C72" s="161" t="s">
        <v>295</v>
      </c>
      <c r="D72" s="85">
        <v>500</v>
      </c>
      <c r="E72" s="111">
        <v>0</v>
      </c>
      <c r="F72" s="97">
        <v>0</v>
      </c>
      <c r="G72" s="111">
        <v>50205</v>
      </c>
      <c r="H72" s="97">
        <v>0</v>
      </c>
      <c r="I72" s="111">
        <v>0</v>
      </c>
      <c r="J72" s="97">
        <v>0</v>
      </c>
      <c r="K72" s="111">
        <v>50205</v>
      </c>
      <c r="L72" s="97">
        <v>50205</v>
      </c>
      <c r="M72" s="111">
        <v>50205</v>
      </c>
      <c r="N72" s="112">
        <f t="shared" si="6"/>
        <v>50705</v>
      </c>
    </row>
    <row r="73" spans="1:14" ht="62.25" customHeight="1" thickBot="1">
      <c r="A73" s="130">
        <v>1513033</v>
      </c>
      <c r="B73" s="97" t="s">
        <v>296</v>
      </c>
      <c r="C73" s="162" t="s">
        <v>297</v>
      </c>
      <c r="D73" s="106">
        <v>814</v>
      </c>
      <c r="E73" s="83">
        <v>0</v>
      </c>
      <c r="F73" s="82">
        <v>0</v>
      </c>
      <c r="G73" s="83">
        <v>0</v>
      </c>
      <c r="H73" s="82">
        <v>0</v>
      </c>
      <c r="I73" s="83">
        <v>0</v>
      </c>
      <c r="J73" s="82">
        <v>0</v>
      </c>
      <c r="K73" s="83">
        <v>0</v>
      </c>
      <c r="L73" s="82">
        <v>0</v>
      </c>
      <c r="M73" s="83">
        <v>0</v>
      </c>
      <c r="N73" s="89">
        <f t="shared" si="6"/>
        <v>814</v>
      </c>
    </row>
    <row r="74" spans="1:14" ht="62.25" customHeight="1" thickBot="1">
      <c r="A74" s="130">
        <v>1513034</v>
      </c>
      <c r="B74" s="97" t="s">
        <v>298</v>
      </c>
      <c r="C74" s="162" t="s">
        <v>299</v>
      </c>
      <c r="D74" s="110">
        <v>38320</v>
      </c>
      <c r="E74" s="111">
        <v>0</v>
      </c>
      <c r="F74" s="97">
        <v>0</v>
      </c>
      <c r="G74" s="111">
        <f>H74+K74</f>
        <v>0</v>
      </c>
      <c r="H74" s="97">
        <v>0</v>
      </c>
      <c r="I74" s="111">
        <v>0</v>
      </c>
      <c r="J74" s="97">
        <v>0</v>
      </c>
      <c r="K74" s="111">
        <v>0</v>
      </c>
      <c r="L74" s="97">
        <v>0</v>
      </c>
      <c r="M74" s="163">
        <v>0</v>
      </c>
      <c r="N74" s="50">
        <f t="shared" si="6"/>
        <v>38320</v>
      </c>
    </row>
    <row r="75" spans="1:14" ht="28.5" customHeight="1" thickBot="1">
      <c r="A75" s="87">
        <v>1513037</v>
      </c>
      <c r="B75" s="82">
        <v>170302</v>
      </c>
      <c r="C75" s="143" t="s">
        <v>300</v>
      </c>
      <c r="D75" s="73">
        <v>2061</v>
      </c>
      <c r="E75" s="155">
        <v>0</v>
      </c>
      <c r="F75" s="155">
        <v>0</v>
      </c>
      <c r="G75" s="48">
        <v>0</v>
      </c>
      <c r="H75" s="155">
        <v>0</v>
      </c>
      <c r="I75" s="155">
        <v>0</v>
      </c>
      <c r="J75" s="155">
        <v>0</v>
      </c>
      <c r="K75" s="155">
        <v>0</v>
      </c>
      <c r="L75" s="155">
        <v>0</v>
      </c>
      <c r="M75" s="155">
        <v>0</v>
      </c>
      <c r="N75" s="73">
        <f t="shared" si="6"/>
        <v>2061</v>
      </c>
    </row>
    <row r="76" spans="1:14" ht="40.5" customHeight="1" thickBot="1">
      <c r="A76" s="133">
        <v>1513040</v>
      </c>
      <c r="B76" s="141"/>
      <c r="C76" s="118" t="s">
        <v>301</v>
      </c>
      <c r="D76" s="164">
        <f>SUM(D77:D85)</f>
        <v>17216600</v>
      </c>
      <c r="E76" s="77">
        <v>0</v>
      </c>
      <c r="F76" s="78">
        <v>0</v>
      </c>
      <c r="G76" s="77">
        <v>0</v>
      </c>
      <c r="H76" s="78">
        <v>0</v>
      </c>
      <c r="I76" s="77">
        <v>0</v>
      </c>
      <c r="J76" s="78">
        <v>0</v>
      </c>
      <c r="K76" s="77">
        <v>0</v>
      </c>
      <c r="L76" s="78">
        <v>0</v>
      </c>
      <c r="M76" s="77">
        <v>0</v>
      </c>
      <c r="N76" s="79">
        <f t="shared" si="6"/>
        <v>17216600</v>
      </c>
    </row>
    <row r="77" spans="1:14" ht="21" customHeight="1" thickBot="1">
      <c r="A77" s="165">
        <v>1513041</v>
      </c>
      <c r="B77" s="165" t="s">
        <v>302</v>
      </c>
      <c r="C77" s="166" t="s">
        <v>303</v>
      </c>
      <c r="D77" s="106">
        <v>160000</v>
      </c>
      <c r="E77" s="83">
        <v>0</v>
      </c>
      <c r="F77" s="82">
        <v>0</v>
      </c>
      <c r="G77" s="90">
        <v>0</v>
      </c>
      <c r="H77" s="82">
        <v>0</v>
      </c>
      <c r="I77" s="83">
        <v>0</v>
      </c>
      <c r="J77" s="82">
        <v>0</v>
      </c>
      <c r="K77" s="83">
        <v>0</v>
      </c>
      <c r="L77" s="82">
        <v>0</v>
      </c>
      <c r="M77" s="83">
        <v>0</v>
      </c>
      <c r="N77" s="89">
        <f t="shared" si="6"/>
        <v>160000</v>
      </c>
    </row>
    <row r="78" spans="1:14" ht="24.75" customHeight="1" thickBot="1">
      <c r="A78" s="87">
        <v>1513042</v>
      </c>
      <c r="B78" s="87" t="s">
        <v>304</v>
      </c>
      <c r="C78" s="113" t="s">
        <v>305</v>
      </c>
      <c r="D78" s="50">
        <v>2836000</v>
      </c>
      <c r="E78" s="59">
        <v>0</v>
      </c>
      <c r="F78" s="49">
        <v>0</v>
      </c>
      <c r="G78" s="59">
        <v>0</v>
      </c>
      <c r="H78" s="49">
        <v>0</v>
      </c>
      <c r="I78" s="59">
        <v>0</v>
      </c>
      <c r="J78" s="49">
        <v>0</v>
      </c>
      <c r="K78" s="59">
        <v>0</v>
      </c>
      <c r="L78" s="49">
        <v>0</v>
      </c>
      <c r="M78" s="59">
        <v>0</v>
      </c>
      <c r="N78" s="49">
        <f t="shared" si="6"/>
        <v>2836000</v>
      </c>
    </row>
    <row r="79" spans="1:14" ht="16.5" customHeight="1" thickBot="1">
      <c r="A79" s="60">
        <v>1513043</v>
      </c>
      <c r="B79" s="60" t="s">
        <v>306</v>
      </c>
      <c r="C79" s="113" t="s">
        <v>307</v>
      </c>
      <c r="D79" s="106">
        <v>6973828.24</v>
      </c>
      <c r="E79" s="83">
        <v>0</v>
      </c>
      <c r="F79" s="82">
        <v>0</v>
      </c>
      <c r="G79" s="59">
        <v>0</v>
      </c>
      <c r="H79" s="82">
        <v>0</v>
      </c>
      <c r="I79" s="83">
        <v>0</v>
      </c>
      <c r="J79" s="82">
        <v>0</v>
      </c>
      <c r="K79" s="83">
        <v>0</v>
      </c>
      <c r="L79" s="82">
        <v>0</v>
      </c>
      <c r="M79" s="83">
        <v>0</v>
      </c>
      <c r="N79" s="49">
        <f t="shared" si="6"/>
        <v>6973828.24</v>
      </c>
    </row>
    <row r="80" spans="1:14" ht="27.75" customHeight="1" thickBot="1">
      <c r="A80" s="87">
        <v>1513044</v>
      </c>
      <c r="B80" s="87" t="s">
        <v>308</v>
      </c>
      <c r="C80" s="167" t="s">
        <v>309</v>
      </c>
      <c r="D80" s="50">
        <v>1059084.91</v>
      </c>
      <c r="E80" s="59">
        <v>0</v>
      </c>
      <c r="F80" s="49">
        <v>0</v>
      </c>
      <c r="G80" s="59">
        <v>0</v>
      </c>
      <c r="H80" s="49">
        <v>0</v>
      </c>
      <c r="I80" s="59">
        <v>0</v>
      </c>
      <c r="J80" s="49">
        <v>0</v>
      </c>
      <c r="K80" s="59">
        <v>0</v>
      </c>
      <c r="L80" s="49">
        <v>0</v>
      </c>
      <c r="M80" s="59">
        <v>0</v>
      </c>
      <c r="N80" s="49">
        <f t="shared" si="6"/>
        <v>1059084.91</v>
      </c>
    </row>
    <row r="81" spans="1:14" ht="26.25" customHeight="1" thickBot="1">
      <c r="A81" s="60">
        <v>1513045</v>
      </c>
      <c r="B81" s="60" t="s">
        <v>310</v>
      </c>
      <c r="C81" s="167" t="s">
        <v>371</v>
      </c>
      <c r="D81" s="106">
        <v>1476000</v>
      </c>
      <c r="E81" s="83">
        <v>0</v>
      </c>
      <c r="F81" s="82">
        <v>0</v>
      </c>
      <c r="G81" s="59">
        <v>0</v>
      </c>
      <c r="H81" s="82">
        <v>0</v>
      </c>
      <c r="I81" s="83">
        <v>0</v>
      </c>
      <c r="J81" s="82">
        <v>0</v>
      </c>
      <c r="K81" s="83">
        <v>0</v>
      </c>
      <c r="L81" s="82">
        <v>0</v>
      </c>
      <c r="M81" s="83">
        <v>0</v>
      </c>
      <c r="N81" s="49">
        <f t="shared" si="6"/>
        <v>1476000</v>
      </c>
    </row>
    <row r="82" spans="1:14" ht="24.75" customHeight="1" thickBot="1">
      <c r="A82" s="87">
        <v>1513046</v>
      </c>
      <c r="B82" s="87" t="s">
        <v>311</v>
      </c>
      <c r="C82" s="167" t="s">
        <v>372</v>
      </c>
      <c r="D82" s="50">
        <v>334000</v>
      </c>
      <c r="E82" s="59">
        <v>0</v>
      </c>
      <c r="F82" s="49">
        <v>0</v>
      </c>
      <c r="G82" s="59">
        <v>0</v>
      </c>
      <c r="H82" s="49">
        <v>0</v>
      </c>
      <c r="I82" s="59">
        <v>0</v>
      </c>
      <c r="J82" s="49">
        <v>0</v>
      </c>
      <c r="K82" s="59">
        <v>0</v>
      </c>
      <c r="L82" s="49">
        <v>0</v>
      </c>
      <c r="M82" s="59">
        <v>0</v>
      </c>
      <c r="N82" s="49">
        <f t="shared" si="6"/>
        <v>334000</v>
      </c>
    </row>
    <row r="83" spans="1:14" ht="21.75" customHeight="1" thickBot="1">
      <c r="A83" s="74">
        <v>1513047</v>
      </c>
      <c r="B83" s="73" t="s">
        <v>312</v>
      </c>
      <c r="C83" s="143" t="s">
        <v>313</v>
      </c>
      <c r="D83" s="82">
        <v>9000</v>
      </c>
      <c r="E83" s="83">
        <v>0</v>
      </c>
      <c r="F83" s="82">
        <v>0</v>
      </c>
      <c r="G83" s="59">
        <v>0</v>
      </c>
      <c r="H83" s="82">
        <v>0</v>
      </c>
      <c r="I83" s="83">
        <v>0</v>
      </c>
      <c r="J83" s="82">
        <v>0</v>
      </c>
      <c r="K83" s="83">
        <v>0</v>
      </c>
      <c r="L83" s="82">
        <v>0</v>
      </c>
      <c r="M83" s="83">
        <v>0</v>
      </c>
      <c r="N83" s="49">
        <f t="shared" si="6"/>
        <v>9000</v>
      </c>
    </row>
    <row r="84" spans="1:14" ht="29.25" customHeight="1" thickBot="1">
      <c r="A84" s="130">
        <v>1513048</v>
      </c>
      <c r="B84" s="97" t="s">
        <v>314</v>
      </c>
      <c r="C84" s="161" t="s">
        <v>373</v>
      </c>
      <c r="D84" s="50">
        <v>2276771.76</v>
      </c>
      <c r="E84" s="59">
        <v>0</v>
      </c>
      <c r="F84" s="49">
        <v>0</v>
      </c>
      <c r="G84" s="59">
        <v>0</v>
      </c>
      <c r="H84" s="49">
        <v>0</v>
      </c>
      <c r="I84" s="59">
        <v>0</v>
      </c>
      <c r="J84" s="49">
        <v>0</v>
      </c>
      <c r="K84" s="59">
        <v>0</v>
      </c>
      <c r="L84" s="49">
        <v>0</v>
      </c>
      <c r="M84" s="59">
        <v>0</v>
      </c>
      <c r="N84" s="49">
        <f t="shared" si="6"/>
        <v>2276771.76</v>
      </c>
    </row>
    <row r="85" spans="1:14" ht="33.75" customHeight="1" thickBot="1">
      <c r="A85" s="87">
        <v>1513049</v>
      </c>
      <c r="B85" s="82" t="s">
        <v>315</v>
      </c>
      <c r="C85" s="143" t="s">
        <v>316</v>
      </c>
      <c r="D85" s="82">
        <v>2091915.09</v>
      </c>
      <c r="E85" s="83">
        <v>0</v>
      </c>
      <c r="F85" s="82">
        <v>0</v>
      </c>
      <c r="G85" s="48">
        <v>0</v>
      </c>
      <c r="H85" s="82">
        <v>0</v>
      </c>
      <c r="I85" s="83">
        <v>0</v>
      </c>
      <c r="J85" s="82">
        <v>0</v>
      </c>
      <c r="K85" s="83">
        <v>0</v>
      </c>
      <c r="L85" s="82">
        <v>0</v>
      </c>
      <c r="M85" s="83">
        <v>0</v>
      </c>
      <c r="N85" s="73">
        <f t="shared" si="6"/>
        <v>2091915.09</v>
      </c>
    </row>
    <row r="86" spans="1:14" ht="78.75" customHeight="1" thickBot="1">
      <c r="A86" s="45">
        <v>1513180</v>
      </c>
      <c r="B86" s="97"/>
      <c r="C86" s="118" t="s">
        <v>317</v>
      </c>
      <c r="D86" s="76">
        <v>22800</v>
      </c>
      <c r="E86" s="77">
        <v>0</v>
      </c>
      <c r="F86" s="78">
        <v>0</v>
      </c>
      <c r="G86" s="77">
        <v>0</v>
      </c>
      <c r="H86" s="78">
        <v>0</v>
      </c>
      <c r="I86" s="77">
        <v>0</v>
      </c>
      <c r="J86" s="78">
        <v>0</v>
      </c>
      <c r="K86" s="77">
        <v>0</v>
      </c>
      <c r="L86" s="78">
        <v>0</v>
      </c>
      <c r="M86" s="77">
        <v>0</v>
      </c>
      <c r="N86" s="79">
        <f t="shared" si="6"/>
        <v>22800</v>
      </c>
    </row>
    <row r="87" spans="1:14" ht="62.25" customHeight="1" thickBot="1">
      <c r="A87" s="104">
        <v>1513181</v>
      </c>
      <c r="B87" s="97" t="s">
        <v>318</v>
      </c>
      <c r="C87" s="143" t="s">
        <v>319</v>
      </c>
      <c r="D87" s="110">
        <v>22800</v>
      </c>
      <c r="E87" s="111">
        <v>0</v>
      </c>
      <c r="F87" s="97">
        <v>0</v>
      </c>
      <c r="G87" s="111">
        <v>0</v>
      </c>
      <c r="H87" s="97">
        <v>0</v>
      </c>
      <c r="I87" s="111">
        <v>0</v>
      </c>
      <c r="J87" s="97">
        <v>0</v>
      </c>
      <c r="K87" s="111">
        <v>0</v>
      </c>
      <c r="L87" s="97">
        <v>0</v>
      </c>
      <c r="M87" s="111">
        <v>0</v>
      </c>
      <c r="N87" s="112">
        <f t="shared" si="6"/>
        <v>22800</v>
      </c>
    </row>
    <row r="88" spans="1:14" ht="23.25" customHeight="1">
      <c r="A88" s="113">
        <v>1513200</v>
      </c>
      <c r="B88" s="113"/>
      <c r="C88" s="168" t="s">
        <v>320</v>
      </c>
      <c r="D88" s="158">
        <f>D89</f>
        <v>34000</v>
      </c>
      <c r="E88" s="159">
        <v>0</v>
      </c>
      <c r="F88" s="92">
        <v>0</v>
      </c>
      <c r="G88" s="159">
        <v>0</v>
      </c>
      <c r="H88" s="92">
        <v>0</v>
      </c>
      <c r="I88" s="159">
        <v>0</v>
      </c>
      <c r="J88" s="92">
        <v>0</v>
      </c>
      <c r="K88" s="159">
        <v>0</v>
      </c>
      <c r="L88" s="92">
        <v>0</v>
      </c>
      <c r="M88" s="159">
        <v>0</v>
      </c>
      <c r="N88" s="169">
        <f t="shared" si="6"/>
        <v>34000</v>
      </c>
    </row>
    <row r="89" spans="1:14" ht="20.25" customHeight="1" thickBot="1">
      <c r="A89" s="104">
        <v>1513201</v>
      </c>
      <c r="B89" s="170" t="s">
        <v>321</v>
      </c>
      <c r="C89" s="167" t="s">
        <v>363</v>
      </c>
      <c r="D89" s="85">
        <v>34000</v>
      </c>
      <c r="E89" s="111">
        <v>0</v>
      </c>
      <c r="F89" s="97">
        <v>0</v>
      </c>
      <c r="G89" s="111">
        <v>0</v>
      </c>
      <c r="H89" s="97">
        <v>0</v>
      </c>
      <c r="I89" s="111">
        <v>0</v>
      </c>
      <c r="J89" s="97">
        <v>0</v>
      </c>
      <c r="K89" s="111">
        <v>0</v>
      </c>
      <c r="L89" s="97">
        <v>0</v>
      </c>
      <c r="M89" s="111">
        <v>0</v>
      </c>
      <c r="N89" s="112">
        <f t="shared" si="6"/>
        <v>34000</v>
      </c>
    </row>
    <row r="90" spans="1:14" ht="21.75" customHeight="1" thickBot="1">
      <c r="A90" s="130">
        <v>1513400</v>
      </c>
      <c r="B90" s="130"/>
      <c r="C90" s="171" t="s">
        <v>324</v>
      </c>
      <c r="D90" s="85">
        <f>D91+D92</f>
        <v>6600</v>
      </c>
      <c r="E90" s="111">
        <v>0</v>
      </c>
      <c r="F90" s="97">
        <v>0</v>
      </c>
      <c r="G90" s="111">
        <v>0</v>
      </c>
      <c r="H90" s="97">
        <v>0</v>
      </c>
      <c r="I90" s="111">
        <v>0</v>
      </c>
      <c r="J90" s="97">
        <v>0</v>
      </c>
      <c r="K90" s="111">
        <v>0</v>
      </c>
      <c r="L90" s="97">
        <v>0</v>
      </c>
      <c r="M90" s="111">
        <v>0</v>
      </c>
      <c r="N90" s="112">
        <f t="shared" si="6"/>
        <v>6600</v>
      </c>
    </row>
    <row r="91" spans="1:14" ht="18.75" customHeight="1" thickBot="1">
      <c r="A91" s="87">
        <v>1513401</v>
      </c>
      <c r="B91" s="82" t="s">
        <v>325</v>
      </c>
      <c r="C91" s="143" t="s">
        <v>326</v>
      </c>
      <c r="D91" s="82">
        <v>5650</v>
      </c>
      <c r="E91" s="83">
        <v>0</v>
      </c>
      <c r="F91" s="82">
        <v>0</v>
      </c>
      <c r="G91" s="90">
        <v>0</v>
      </c>
      <c r="H91" s="82">
        <v>0</v>
      </c>
      <c r="I91" s="83">
        <v>0</v>
      </c>
      <c r="J91" s="82">
        <v>0</v>
      </c>
      <c r="K91" s="83">
        <v>0</v>
      </c>
      <c r="L91" s="82">
        <v>0</v>
      </c>
      <c r="M91" s="83">
        <v>0</v>
      </c>
      <c r="N91" s="89">
        <f t="shared" si="6"/>
        <v>5650</v>
      </c>
    </row>
    <row r="92" spans="1:14" ht="23.25" customHeight="1" thickBot="1">
      <c r="A92" s="74">
        <v>1513402</v>
      </c>
      <c r="B92" s="74" t="s">
        <v>325</v>
      </c>
      <c r="C92" s="167" t="s">
        <v>322</v>
      </c>
      <c r="D92" s="50">
        <v>950</v>
      </c>
      <c r="E92" s="59">
        <v>0</v>
      </c>
      <c r="F92" s="49">
        <v>0</v>
      </c>
      <c r="G92" s="59">
        <v>0</v>
      </c>
      <c r="H92" s="49">
        <v>0</v>
      </c>
      <c r="I92" s="59">
        <v>0</v>
      </c>
      <c r="J92" s="49">
        <v>0</v>
      </c>
      <c r="K92" s="59">
        <v>0</v>
      </c>
      <c r="L92" s="49">
        <v>0</v>
      </c>
      <c r="M92" s="59">
        <v>0</v>
      </c>
      <c r="N92" s="49">
        <f t="shared" si="6"/>
        <v>950</v>
      </c>
    </row>
    <row r="93" spans="1:14" ht="62.25" customHeight="1" thickBot="1">
      <c r="A93" s="74">
        <v>1513160</v>
      </c>
      <c r="B93" s="73" t="s">
        <v>265</v>
      </c>
      <c r="C93" s="172" t="s">
        <v>266</v>
      </c>
      <c r="D93" s="50">
        <v>36540</v>
      </c>
      <c r="E93" s="59">
        <v>0</v>
      </c>
      <c r="F93" s="49">
        <v>0</v>
      </c>
      <c r="G93" s="59">
        <v>0</v>
      </c>
      <c r="H93" s="49">
        <v>0</v>
      </c>
      <c r="I93" s="59">
        <v>0</v>
      </c>
      <c r="J93" s="49">
        <v>0</v>
      </c>
      <c r="K93" s="59">
        <v>0</v>
      </c>
      <c r="L93" s="49">
        <v>0</v>
      </c>
      <c r="M93" s="59">
        <v>0</v>
      </c>
      <c r="N93" s="49">
        <f t="shared" si="6"/>
        <v>36540</v>
      </c>
    </row>
    <row r="94" spans="1:14" ht="33" customHeight="1" thickBot="1">
      <c r="A94" s="71">
        <v>2400000</v>
      </c>
      <c r="B94" s="173"/>
      <c r="C94" s="174" t="s">
        <v>327</v>
      </c>
      <c r="D94" s="175">
        <f aca="true" t="shared" si="11" ref="D94:L94">SUM(D96:D101)</f>
        <v>2345152.9</v>
      </c>
      <c r="E94" s="126">
        <f t="shared" si="11"/>
        <v>1490050</v>
      </c>
      <c r="F94" s="176">
        <f t="shared" si="11"/>
        <v>127350</v>
      </c>
      <c r="G94" s="177">
        <f t="shared" si="11"/>
        <v>83331</v>
      </c>
      <c r="H94" s="45">
        <f t="shared" si="11"/>
        <v>70000</v>
      </c>
      <c r="I94" s="61">
        <f t="shared" si="11"/>
        <v>3460</v>
      </c>
      <c r="J94" s="45">
        <f t="shared" si="11"/>
        <v>16200</v>
      </c>
      <c r="K94" s="61">
        <f t="shared" si="11"/>
        <v>13331</v>
      </c>
      <c r="L94" s="45">
        <f t="shared" si="11"/>
        <v>11850</v>
      </c>
      <c r="M94" s="61">
        <v>0</v>
      </c>
      <c r="N94" s="45">
        <f t="shared" si="6"/>
        <v>2428483.9</v>
      </c>
    </row>
    <row r="95" spans="1:14" ht="30.75" customHeight="1" thickBot="1">
      <c r="A95" s="124">
        <v>2410000</v>
      </c>
      <c r="B95" s="178"/>
      <c r="C95" s="174" t="s">
        <v>327</v>
      </c>
      <c r="D95" s="175">
        <f>SUM(D96:D101)</f>
        <v>2345152.9</v>
      </c>
      <c r="E95" s="126">
        <f>SUM(E97:E102)</f>
        <v>1490050</v>
      </c>
      <c r="F95" s="176">
        <f>SUM(F97:F102)</f>
        <v>127350</v>
      </c>
      <c r="G95" s="177">
        <f>SUM(G96:G101)</f>
        <v>83331</v>
      </c>
      <c r="H95" s="45">
        <f>SUM(H96:H101)</f>
        <v>70000</v>
      </c>
      <c r="I95" s="61">
        <f>SUM(I97:I102)</f>
        <v>3460</v>
      </c>
      <c r="J95" s="45">
        <f>SUM(J97:J102)</f>
        <v>16200</v>
      </c>
      <c r="K95" s="61">
        <f>SUM(K96:K101)</f>
        <v>13331</v>
      </c>
      <c r="L95" s="45">
        <f>SUM(L96:L101)</f>
        <v>11850</v>
      </c>
      <c r="M95" s="61">
        <v>0</v>
      </c>
      <c r="N95" s="45">
        <f aca="true" t="shared" si="12" ref="N95:N106">D95+G95</f>
        <v>2428483.9</v>
      </c>
    </row>
    <row r="96" spans="1:14" ht="26.25" customHeight="1" thickBot="1">
      <c r="A96" s="60">
        <v>2414030</v>
      </c>
      <c r="B96" s="49">
        <v>110103</v>
      </c>
      <c r="C96" s="179" t="s">
        <v>364</v>
      </c>
      <c r="D96" s="49">
        <v>8480</v>
      </c>
      <c r="E96" s="59">
        <v>0</v>
      </c>
      <c r="F96" s="49">
        <v>0</v>
      </c>
      <c r="G96" s="59">
        <v>0</v>
      </c>
      <c r="H96" s="49">
        <v>0</v>
      </c>
      <c r="I96" s="59">
        <v>0</v>
      </c>
      <c r="J96" s="49">
        <v>0</v>
      </c>
      <c r="K96" s="59">
        <v>0</v>
      </c>
      <c r="L96" s="49">
        <v>0</v>
      </c>
      <c r="M96" s="59">
        <v>0</v>
      </c>
      <c r="N96" s="49">
        <f t="shared" si="12"/>
        <v>8480</v>
      </c>
    </row>
    <row r="97" spans="1:14" ht="21.75" customHeight="1" thickBot="1">
      <c r="A97" s="87">
        <v>2414060</v>
      </c>
      <c r="B97" s="82">
        <v>110201</v>
      </c>
      <c r="C97" s="143" t="s">
        <v>328</v>
      </c>
      <c r="D97" s="82">
        <v>966425</v>
      </c>
      <c r="E97" s="83">
        <v>656445</v>
      </c>
      <c r="F97" s="82">
        <v>31270</v>
      </c>
      <c r="G97" s="59">
        <v>11281</v>
      </c>
      <c r="H97" s="82">
        <v>9800</v>
      </c>
      <c r="I97" s="82">
        <v>0</v>
      </c>
      <c r="J97" s="82">
        <v>2900</v>
      </c>
      <c r="K97" s="82">
        <v>1481</v>
      </c>
      <c r="L97" s="82">
        <v>0</v>
      </c>
      <c r="M97" s="82">
        <v>0</v>
      </c>
      <c r="N97" s="49">
        <f t="shared" si="12"/>
        <v>977706</v>
      </c>
    </row>
    <row r="98" spans="1:14" ht="21.75" customHeight="1" thickBot="1">
      <c r="A98" s="60">
        <v>2414070</v>
      </c>
      <c r="B98" s="49">
        <v>110202</v>
      </c>
      <c r="C98" s="179" t="s">
        <v>329</v>
      </c>
      <c r="D98" s="49">
        <v>106151</v>
      </c>
      <c r="E98" s="59">
        <v>52800</v>
      </c>
      <c r="F98" s="49">
        <v>7900</v>
      </c>
      <c r="G98" s="59">
        <v>3900</v>
      </c>
      <c r="H98" s="49">
        <v>1900</v>
      </c>
      <c r="I98" s="59">
        <v>0</v>
      </c>
      <c r="J98" s="49">
        <v>300</v>
      </c>
      <c r="K98" s="59">
        <v>2000</v>
      </c>
      <c r="L98" s="49">
        <v>2000</v>
      </c>
      <c r="M98" s="59">
        <v>0</v>
      </c>
      <c r="N98" s="49">
        <f t="shared" si="12"/>
        <v>110051</v>
      </c>
    </row>
    <row r="99" spans="1:14" ht="30.75" customHeight="1" thickBot="1">
      <c r="A99" s="87">
        <v>2414090</v>
      </c>
      <c r="B99" s="82">
        <v>110204</v>
      </c>
      <c r="C99" s="143" t="s">
        <v>330</v>
      </c>
      <c r="D99" s="82">
        <v>566404.9</v>
      </c>
      <c r="E99" s="83">
        <v>313265</v>
      </c>
      <c r="F99" s="82">
        <v>67700</v>
      </c>
      <c r="G99" s="59">
        <v>36800</v>
      </c>
      <c r="H99" s="82">
        <v>36800</v>
      </c>
      <c r="I99" s="82">
        <v>3460</v>
      </c>
      <c r="J99" s="82">
        <v>11700</v>
      </c>
      <c r="K99" s="82">
        <v>0</v>
      </c>
      <c r="L99" s="82">
        <v>0</v>
      </c>
      <c r="M99" s="82">
        <v>0</v>
      </c>
      <c r="N99" s="49">
        <f t="shared" si="12"/>
        <v>603204.9</v>
      </c>
    </row>
    <row r="100" spans="1:14" ht="18.75" customHeight="1" thickBot="1">
      <c r="A100" s="60">
        <v>2414100</v>
      </c>
      <c r="B100" s="49">
        <v>110205</v>
      </c>
      <c r="C100" s="179" t="s">
        <v>331</v>
      </c>
      <c r="D100" s="49">
        <v>552868</v>
      </c>
      <c r="E100" s="49">
        <v>369485</v>
      </c>
      <c r="F100" s="49">
        <v>14100</v>
      </c>
      <c r="G100" s="59">
        <v>31350</v>
      </c>
      <c r="H100" s="49">
        <v>21500</v>
      </c>
      <c r="I100" s="49">
        <v>0</v>
      </c>
      <c r="J100" s="49">
        <v>1300</v>
      </c>
      <c r="K100" s="49">
        <v>9850</v>
      </c>
      <c r="L100" s="49">
        <v>9850</v>
      </c>
      <c r="M100" s="49">
        <v>0</v>
      </c>
      <c r="N100" s="49">
        <f t="shared" si="12"/>
        <v>584218</v>
      </c>
    </row>
    <row r="101" spans="1:14" ht="18.75" customHeight="1" thickBot="1">
      <c r="A101" s="87">
        <v>2414800</v>
      </c>
      <c r="B101" s="82">
        <v>110502</v>
      </c>
      <c r="C101" s="143" t="s">
        <v>332</v>
      </c>
      <c r="D101" s="82">
        <v>144824</v>
      </c>
      <c r="E101" s="82">
        <v>98055</v>
      </c>
      <c r="F101" s="82">
        <v>6380</v>
      </c>
      <c r="G101" s="59">
        <v>0</v>
      </c>
      <c r="H101" s="82">
        <v>0</v>
      </c>
      <c r="I101" s="82">
        <v>0</v>
      </c>
      <c r="J101" s="82">
        <v>0</v>
      </c>
      <c r="K101" s="82">
        <v>0</v>
      </c>
      <c r="L101" s="82">
        <v>0</v>
      </c>
      <c r="M101" s="82">
        <v>0</v>
      </c>
      <c r="N101" s="49">
        <f t="shared" si="12"/>
        <v>144824</v>
      </c>
    </row>
    <row r="102" spans="1:14" ht="18.75" customHeight="1" thickBot="1">
      <c r="A102" s="60">
        <v>7600000</v>
      </c>
      <c r="B102" s="173"/>
      <c r="C102" s="54" t="s">
        <v>333</v>
      </c>
      <c r="D102" s="45">
        <f>D104+D105+D106+D107</f>
        <v>493281</v>
      </c>
      <c r="E102" s="59">
        <v>0</v>
      </c>
      <c r="F102" s="49">
        <v>0</v>
      </c>
      <c r="G102" s="59">
        <f>G104+G105+G106+G107</f>
        <v>366600</v>
      </c>
      <c r="H102" s="49">
        <f>H104+H105+H106+H106+H107</f>
        <v>117300</v>
      </c>
      <c r="I102" s="59">
        <v>0</v>
      </c>
      <c r="J102" s="49">
        <v>0</v>
      </c>
      <c r="K102" s="59">
        <f>K104+K105+K106+K107</f>
        <v>249300</v>
      </c>
      <c r="L102" s="49">
        <f>L104+L105+L106+L107</f>
        <v>0</v>
      </c>
      <c r="M102" s="59">
        <f>M104+M105+M106+M107</f>
        <v>0</v>
      </c>
      <c r="N102" s="49">
        <f t="shared" si="12"/>
        <v>859881</v>
      </c>
    </row>
    <row r="103" spans="1:14" ht="31.5" customHeight="1" thickBot="1">
      <c r="A103" s="124">
        <v>7610000</v>
      </c>
      <c r="B103" s="178"/>
      <c r="C103" s="132" t="s">
        <v>333</v>
      </c>
      <c r="D103" s="45">
        <f>D104+D105+D106+D107</f>
        <v>493281</v>
      </c>
      <c r="E103" s="61">
        <v>0</v>
      </c>
      <c r="F103" s="45">
        <v>0</v>
      </c>
      <c r="G103" s="61">
        <f>G104+G105+G106+G106+G107</f>
        <v>366600</v>
      </c>
      <c r="H103" s="45">
        <f>H104+H105+H106+H107</f>
        <v>117300</v>
      </c>
      <c r="I103" s="61">
        <v>0</v>
      </c>
      <c r="J103" s="45">
        <v>0</v>
      </c>
      <c r="K103" s="61">
        <f>K104+K105+K106+K107</f>
        <v>249300</v>
      </c>
      <c r="L103" s="45">
        <v>0</v>
      </c>
      <c r="M103" s="61">
        <v>0</v>
      </c>
      <c r="N103" s="45">
        <f t="shared" si="12"/>
        <v>859881</v>
      </c>
    </row>
    <row r="104" spans="1:14" ht="16.5" customHeight="1" thickBot="1">
      <c r="A104" s="60">
        <v>7618010</v>
      </c>
      <c r="B104" s="49">
        <v>250102</v>
      </c>
      <c r="C104" s="180" t="s">
        <v>365</v>
      </c>
      <c r="D104" s="49">
        <v>10000</v>
      </c>
      <c r="E104" s="90">
        <v>0</v>
      </c>
      <c r="F104" s="49">
        <v>0</v>
      </c>
      <c r="G104" s="59">
        <f>H104+K104</f>
        <v>0</v>
      </c>
      <c r="H104" s="49">
        <v>0</v>
      </c>
      <c r="I104" s="90">
        <v>0</v>
      </c>
      <c r="J104" s="49">
        <v>0</v>
      </c>
      <c r="K104" s="90">
        <v>0</v>
      </c>
      <c r="L104" s="49">
        <v>0</v>
      </c>
      <c r="M104" s="90">
        <v>0</v>
      </c>
      <c r="N104" s="49">
        <f t="shared" si="12"/>
        <v>10000</v>
      </c>
    </row>
    <row r="105" spans="1:14" ht="51.75" customHeight="1" thickBot="1">
      <c r="A105" s="60">
        <v>7618200</v>
      </c>
      <c r="B105" s="49">
        <v>250311</v>
      </c>
      <c r="C105" s="137" t="s">
        <v>334</v>
      </c>
      <c r="D105" s="49">
        <v>432500</v>
      </c>
      <c r="E105" s="90">
        <v>0</v>
      </c>
      <c r="F105" s="49">
        <v>0</v>
      </c>
      <c r="G105" s="59">
        <v>0</v>
      </c>
      <c r="H105" s="49">
        <v>0</v>
      </c>
      <c r="I105" s="90">
        <v>0</v>
      </c>
      <c r="J105" s="49">
        <v>0</v>
      </c>
      <c r="K105" s="90">
        <v>0</v>
      </c>
      <c r="L105" s="49">
        <v>0</v>
      </c>
      <c r="M105" s="90">
        <v>0</v>
      </c>
      <c r="N105" s="49">
        <f t="shared" si="12"/>
        <v>432500</v>
      </c>
    </row>
    <row r="106" spans="1:14" ht="21.75" customHeight="1" thickBot="1">
      <c r="A106" s="165">
        <v>7618800</v>
      </c>
      <c r="B106" s="89">
        <v>250380</v>
      </c>
      <c r="C106" s="181" t="s">
        <v>366</v>
      </c>
      <c r="D106" s="49">
        <v>50781</v>
      </c>
      <c r="E106" s="44">
        <v>0</v>
      </c>
      <c r="F106" s="45">
        <v>0</v>
      </c>
      <c r="G106" s="61">
        <v>0</v>
      </c>
      <c r="H106" s="45">
        <v>0</v>
      </c>
      <c r="I106" s="44">
        <v>0</v>
      </c>
      <c r="J106" s="45">
        <v>0</v>
      </c>
      <c r="K106" s="44">
        <v>0</v>
      </c>
      <c r="L106" s="45">
        <v>0</v>
      </c>
      <c r="M106" s="44">
        <v>0</v>
      </c>
      <c r="N106" s="49">
        <f t="shared" si="12"/>
        <v>50781</v>
      </c>
    </row>
    <row r="107" spans="1:14" ht="40.5" customHeight="1" thickBot="1">
      <c r="A107" s="165">
        <v>7618430</v>
      </c>
      <c r="B107" s="89">
        <v>250354</v>
      </c>
      <c r="C107" s="182" t="s">
        <v>367</v>
      </c>
      <c r="D107" s="49">
        <v>0</v>
      </c>
      <c r="E107" s="49">
        <v>0</v>
      </c>
      <c r="F107" s="49">
        <v>0</v>
      </c>
      <c r="G107" s="49">
        <v>366600</v>
      </c>
      <c r="H107" s="49">
        <v>117300</v>
      </c>
      <c r="I107" s="49">
        <v>0</v>
      </c>
      <c r="J107" s="49">
        <v>0</v>
      </c>
      <c r="K107" s="49">
        <v>249300</v>
      </c>
      <c r="L107" s="49">
        <v>0</v>
      </c>
      <c r="M107" s="49">
        <v>0</v>
      </c>
      <c r="N107" s="49">
        <v>366600</v>
      </c>
    </row>
    <row r="108" spans="1:14" ht="31.5" customHeight="1" thickBot="1">
      <c r="A108" s="183"/>
      <c r="B108" s="184"/>
      <c r="C108" s="44" t="s">
        <v>182</v>
      </c>
      <c r="D108" s="45">
        <f aca="true" t="shared" si="13" ref="D108:M108">D10+D21+D45+D54+D94+D102</f>
        <v>59978291.35</v>
      </c>
      <c r="E108" s="45">
        <f t="shared" si="13"/>
        <v>24348316.66</v>
      </c>
      <c r="F108" s="45">
        <f t="shared" si="13"/>
        <v>3310740</v>
      </c>
      <c r="G108" s="45">
        <f t="shared" si="13"/>
        <v>2551777.7300000004</v>
      </c>
      <c r="H108" s="45">
        <f t="shared" si="13"/>
        <v>1562470.73</v>
      </c>
      <c r="I108" s="45">
        <f t="shared" si="13"/>
        <v>73285.57</v>
      </c>
      <c r="J108" s="45">
        <f t="shared" si="13"/>
        <v>31518.48</v>
      </c>
      <c r="K108" s="45">
        <f t="shared" si="13"/>
        <v>989307</v>
      </c>
      <c r="L108" s="45">
        <f t="shared" si="13"/>
        <v>411653</v>
      </c>
      <c r="M108" s="45">
        <f t="shared" si="13"/>
        <v>163653</v>
      </c>
      <c r="N108" s="45">
        <f>D108+G108</f>
        <v>62530069.08</v>
      </c>
    </row>
    <row r="109" spans="1:14" ht="62.25" customHeight="1">
      <c r="A109" s="185"/>
      <c r="B109" s="34"/>
      <c r="C109" s="34"/>
      <c r="D109" s="34"/>
      <c r="E109" s="34"/>
      <c r="F109" s="34"/>
      <c r="G109" s="34"/>
      <c r="H109" s="34"/>
      <c r="I109" s="34"/>
      <c r="J109" s="34"/>
      <c r="K109" s="34"/>
      <c r="L109" s="34"/>
      <c r="M109" s="34"/>
      <c r="N109" s="34"/>
    </row>
    <row r="110" spans="1:14" ht="62.25" customHeight="1">
      <c r="A110" s="185"/>
      <c r="B110" s="34"/>
      <c r="C110" s="34"/>
      <c r="D110" s="34"/>
      <c r="E110" s="34"/>
      <c r="F110" s="34"/>
      <c r="G110" s="34"/>
      <c r="H110" s="34"/>
      <c r="I110" s="34"/>
      <c r="J110" s="34"/>
      <c r="K110" s="34"/>
      <c r="L110" s="34"/>
      <c r="M110" s="34"/>
      <c r="N110" s="34"/>
    </row>
    <row r="111" spans="1:14" ht="62.25" customHeight="1">
      <c r="A111" s="185"/>
      <c r="B111" s="34"/>
      <c r="C111" s="34"/>
      <c r="D111" s="34"/>
      <c r="E111" s="34"/>
      <c r="F111" s="34"/>
      <c r="G111" s="34"/>
      <c r="H111" s="34"/>
      <c r="I111" s="34"/>
      <c r="J111" s="34"/>
      <c r="K111" s="34"/>
      <c r="L111" s="34"/>
      <c r="M111" s="34"/>
      <c r="N111" s="34"/>
    </row>
    <row r="112" spans="1:14" ht="62.25" customHeight="1">
      <c r="A112" s="185"/>
      <c r="B112" s="34"/>
      <c r="C112" s="34"/>
      <c r="D112" s="34"/>
      <c r="E112" s="34"/>
      <c r="F112" s="34"/>
      <c r="G112" s="34"/>
      <c r="H112" s="34"/>
      <c r="I112" s="34"/>
      <c r="J112" s="34"/>
      <c r="K112" s="34"/>
      <c r="L112" s="34"/>
      <c r="M112" s="34"/>
      <c r="N112" s="34"/>
    </row>
    <row r="113" spans="1:14" ht="62.25" customHeight="1">
      <c r="A113" s="185"/>
      <c r="B113" s="34"/>
      <c r="C113" s="34"/>
      <c r="D113" s="34"/>
      <c r="E113" s="34"/>
      <c r="F113" s="34"/>
      <c r="G113" s="34"/>
      <c r="H113" s="34"/>
      <c r="I113" s="34"/>
      <c r="J113" s="34"/>
      <c r="K113" s="34"/>
      <c r="L113" s="34"/>
      <c r="M113" s="34"/>
      <c r="N113" s="34"/>
    </row>
    <row r="114" spans="1:14" ht="62.25" customHeight="1">
      <c r="A114" s="185"/>
      <c r="B114" s="34"/>
      <c r="C114" s="34"/>
      <c r="D114" s="34"/>
      <c r="E114" s="34"/>
      <c r="F114" s="34"/>
      <c r="G114" s="34"/>
      <c r="H114" s="34"/>
      <c r="I114" s="34"/>
      <c r="J114" s="34"/>
      <c r="K114" s="34"/>
      <c r="L114" s="34"/>
      <c r="M114" s="34"/>
      <c r="N114" s="34"/>
    </row>
    <row r="115" spans="1:14" ht="62.25" customHeight="1">
      <c r="A115" s="185"/>
      <c r="B115" s="34"/>
      <c r="C115" s="34"/>
      <c r="D115" s="34"/>
      <c r="E115" s="34"/>
      <c r="F115" s="34"/>
      <c r="G115" s="34"/>
      <c r="H115" s="34"/>
      <c r="I115" s="34"/>
      <c r="J115" s="34"/>
      <c r="K115" s="34"/>
      <c r="L115" s="34"/>
      <c r="M115" s="34"/>
      <c r="N115" s="34"/>
    </row>
    <row r="116" spans="1:14" ht="62.25" customHeight="1">
      <c r="A116" s="185"/>
      <c r="B116" s="34"/>
      <c r="C116" s="34"/>
      <c r="D116" s="34"/>
      <c r="E116" s="34"/>
      <c r="F116" s="34"/>
      <c r="G116" s="34"/>
      <c r="H116" s="34"/>
      <c r="I116" s="34"/>
      <c r="J116" s="34"/>
      <c r="K116" s="34"/>
      <c r="L116" s="34"/>
      <c r="M116" s="34"/>
      <c r="N116" s="34"/>
    </row>
    <row r="117" spans="1:14" ht="62.25" customHeight="1">
      <c r="A117" s="185"/>
      <c r="B117" s="34"/>
      <c r="C117" s="34"/>
      <c r="D117" s="34"/>
      <c r="E117" s="34"/>
      <c r="F117" s="34"/>
      <c r="G117" s="34"/>
      <c r="H117" s="34"/>
      <c r="I117" s="34"/>
      <c r="J117" s="34"/>
      <c r="K117" s="34"/>
      <c r="L117" s="34"/>
      <c r="M117" s="34"/>
      <c r="N117" s="34"/>
    </row>
    <row r="118" spans="1:14" ht="62.25" customHeight="1">
      <c r="A118" s="185"/>
      <c r="B118" s="34"/>
      <c r="C118" s="34"/>
      <c r="D118" s="34"/>
      <c r="E118" s="34"/>
      <c r="F118" s="34"/>
      <c r="G118" s="34"/>
      <c r="H118" s="34"/>
      <c r="I118" s="34"/>
      <c r="J118" s="34"/>
      <c r="K118" s="34"/>
      <c r="L118" s="34"/>
      <c r="M118" s="34"/>
      <c r="N118" s="34"/>
    </row>
    <row r="119" spans="1:14" ht="62.25" customHeight="1">
      <c r="A119" s="185"/>
      <c r="B119" s="34"/>
      <c r="C119" s="34"/>
      <c r="D119" s="34"/>
      <c r="E119" s="34"/>
      <c r="F119" s="34"/>
      <c r="G119" s="34"/>
      <c r="H119" s="34"/>
      <c r="I119" s="34"/>
      <c r="J119" s="34"/>
      <c r="K119" s="34"/>
      <c r="L119" s="34"/>
      <c r="M119" s="34"/>
      <c r="N119" s="34"/>
    </row>
    <row r="120" spans="1:14" ht="62.25" customHeight="1">
      <c r="A120" s="185"/>
      <c r="B120" s="34"/>
      <c r="C120" s="34"/>
      <c r="D120" s="34"/>
      <c r="E120" s="34"/>
      <c r="F120" s="34"/>
      <c r="G120" s="34"/>
      <c r="H120" s="34"/>
      <c r="I120" s="34"/>
      <c r="J120" s="34"/>
      <c r="K120" s="34"/>
      <c r="L120" s="34"/>
      <c r="M120" s="34"/>
      <c r="N120" s="34"/>
    </row>
    <row r="121" spans="1:14" ht="62.25" customHeight="1">
      <c r="A121" s="185"/>
      <c r="B121" s="34"/>
      <c r="C121" s="34"/>
      <c r="D121" s="34"/>
      <c r="E121" s="34"/>
      <c r="F121" s="34"/>
      <c r="G121" s="34"/>
      <c r="H121" s="34"/>
      <c r="I121" s="34"/>
      <c r="J121" s="34"/>
      <c r="K121" s="34"/>
      <c r="L121" s="34"/>
      <c r="M121" s="34"/>
      <c r="N121" s="34"/>
    </row>
    <row r="122" spans="1:14" ht="62.25" customHeight="1">
      <c r="A122" s="43"/>
      <c r="B122" s="41"/>
      <c r="C122" s="41"/>
      <c r="D122" s="41"/>
      <c r="E122" s="41"/>
      <c r="F122" s="41"/>
      <c r="G122" s="41"/>
      <c r="H122" s="41"/>
      <c r="I122" s="41"/>
      <c r="J122" s="41"/>
      <c r="K122" s="41"/>
      <c r="L122" s="41"/>
      <c r="M122" s="41"/>
      <c r="N122" s="41"/>
    </row>
    <row r="123" spans="1:14" ht="62.25" customHeight="1">
      <c r="A123" s="43"/>
      <c r="B123" s="41"/>
      <c r="C123" s="41"/>
      <c r="D123" s="41"/>
      <c r="E123" s="41"/>
      <c r="F123" s="41"/>
      <c r="G123" s="41"/>
      <c r="H123" s="41"/>
      <c r="I123" s="41"/>
      <c r="J123" s="41"/>
      <c r="K123" s="41"/>
      <c r="L123" s="41"/>
      <c r="M123" s="41"/>
      <c r="N123" s="41"/>
    </row>
    <row r="124" spans="1:14" ht="62.25" customHeight="1">
      <c r="A124" s="43"/>
      <c r="B124" s="41"/>
      <c r="C124" s="41"/>
      <c r="D124" s="41"/>
      <c r="E124" s="41"/>
      <c r="F124" s="41"/>
      <c r="G124" s="41"/>
      <c r="H124" s="41"/>
      <c r="I124" s="41"/>
      <c r="J124" s="41"/>
      <c r="K124" s="41"/>
      <c r="L124" s="41"/>
      <c r="M124" s="41"/>
      <c r="N124" s="41"/>
    </row>
    <row r="125" spans="1:14" ht="62.25" customHeight="1">
      <c r="A125" s="43"/>
      <c r="B125" s="41"/>
      <c r="C125" s="41"/>
      <c r="D125" s="41"/>
      <c r="E125" s="41"/>
      <c r="F125" s="41"/>
      <c r="G125" s="41"/>
      <c r="H125" s="41"/>
      <c r="I125" s="41"/>
      <c r="J125" s="41"/>
      <c r="K125" s="41"/>
      <c r="L125" s="41"/>
      <c r="M125" s="41"/>
      <c r="N125" s="41"/>
    </row>
    <row r="126" spans="1:14" ht="62.25" customHeight="1">
      <c r="A126" s="43"/>
      <c r="B126" s="41"/>
      <c r="C126" s="41"/>
      <c r="D126" s="41"/>
      <c r="E126" s="41"/>
      <c r="F126" s="41"/>
      <c r="G126" s="41"/>
      <c r="H126" s="41"/>
      <c r="I126" s="41"/>
      <c r="J126" s="41"/>
      <c r="K126" s="41"/>
      <c r="L126" s="41"/>
      <c r="M126" s="41"/>
      <c r="N126" s="41"/>
    </row>
    <row r="127" spans="1:14" ht="62.25" customHeight="1">
      <c r="A127" s="43"/>
      <c r="B127" s="41"/>
      <c r="C127" s="41"/>
      <c r="D127" s="41"/>
      <c r="E127" s="41"/>
      <c r="F127" s="41"/>
      <c r="G127" s="41"/>
      <c r="H127" s="41"/>
      <c r="I127" s="41"/>
      <c r="J127" s="41"/>
      <c r="K127" s="41"/>
      <c r="L127" s="41"/>
      <c r="M127" s="41"/>
      <c r="N127" s="41"/>
    </row>
    <row r="128" spans="1:14" ht="62.25" customHeight="1">
      <c r="A128" s="43"/>
      <c r="B128" s="41"/>
      <c r="C128" s="41"/>
      <c r="D128" s="41"/>
      <c r="E128" s="41"/>
      <c r="F128" s="41"/>
      <c r="G128" s="41"/>
      <c r="H128" s="41"/>
      <c r="I128" s="41"/>
      <c r="J128" s="41"/>
      <c r="K128" s="41"/>
      <c r="L128" s="41"/>
      <c r="M128" s="41"/>
      <c r="N128" s="41"/>
    </row>
    <row r="129" spans="1:14" ht="62.25" customHeight="1">
      <c r="A129" s="43"/>
      <c r="B129" s="41"/>
      <c r="C129" s="41"/>
      <c r="D129" s="41"/>
      <c r="E129" s="41"/>
      <c r="F129" s="41"/>
      <c r="G129" s="41"/>
      <c r="H129" s="41"/>
      <c r="I129" s="41"/>
      <c r="J129" s="41"/>
      <c r="K129" s="41"/>
      <c r="L129" s="41"/>
      <c r="M129" s="41"/>
      <c r="N129" s="41"/>
    </row>
    <row r="130" spans="1:14" ht="62.25" customHeight="1">
      <c r="A130" s="43"/>
      <c r="B130" s="41"/>
      <c r="C130" s="41"/>
      <c r="D130" s="41"/>
      <c r="E130" s="41"/>
      <c r="F130" s="41"/>
      <c r="G130" s="41"/>
      <c r="H130" s="41"/>
      <c r="I130" s="41"/>
      <c r="J130" s="41"/>
      <c r="K130" s="41"/>
      <c r="L130" s="41"/>
      <c r="M130" s="41"/>
      <c r="N130" s="41"/>
    </row>
    <row r="131" spans="1:14" ht="62.25" customHeight="1">
      <c r="A131" s="43"/>
      <c r="B131" s="41"/>
      <c r="C131" s="41"/>
      <c r="D131" s="41"/>
      <c r="E131" s="41"/>
      <c r="F131" s="41"/>
      <c r="G131" s="41"/>
      <c r="H131" s="41"/>
      <c r="I131" s="41"/>
      <c r="J131" s="41"/>
      <c r="K131" s="41"/>
      <c r="L131" s="41"/>
      <c r="M131" s="41"/>
      <c r="N131" s="41"/>
    </row>
    <row r="132" spans="1:14" ht="62.25" customHeight="1">
      <c r="A132" s="43"/>
      <c r="B132" s="41"/>
      <c r="C132" s="41"/>
      <c r="D132" s="41"/>
      <c r="E132" s="41"/>
      <c r="F132" s="41"/>
      <c r="G132" s="41"/>
      <c r="H132" s="41"/>
      <c r="I132" s="41"/>
      <c r="J132" s="41"/>
      <c r="K132" s="41"/>
      <c r="L132" s="41"/>
      <c r="M132" s="41"/>
      <c r="N132" s="41"/>
    </row>
    <row r="133" spans="1:14" ht="62.25" customHeight="1">
      <c r="A133" s="43"/>
      <c r="B133" s="41"/>
      <c r="C133" s="41"/>
      <c r="D133" s="41"/>
      <c r="E133" s="41"/>
      <c r="F133" s="41"/>
      <c r="G133" s="41"/>
      <c r="H133" s="41"/>
      <c r="I133" s="41"/>
      <c r="J133" s="41"/>
      <c r="K133" s="41"/>
      <c r="L133" s="41"/>
      <c r="M133" s="41"/>
      <c r="N133" s="41"/>
    </row>
    <row r="134" spans="1:14" ht="62.25" customHeight="1">
      <c r="A134" s="43"/>
      <c r="B134" s="41"/>
      <c r="C134" s="41"/>
      <c r="D134" s="41"/>
      <c r="E134" s="41"/>
      <c r="F134" s="41"/>
      <c r="G134" s="41"/>
      <c r="H134" s="41"/>
      <c r="I134" s="41"/>
      <c r="J134" s="41"/>
      <c r="K134" s="41"/>
      <c r="L134" s="41"/>
      <c r="M134" s="41"/>
      <c r="N134" s="41"/>
    </row>
    <row r="135" spans="1:14" ht="62.25" customHeight="1">
      <c r="A135" s="43"/>
      <c r="B135" s="41"/>
      <c r="C135" s="41"/>
      <c r="D135" s="41"/>
      <c r="E135" s="41"/>
      <c r="F135" s="41"/>
      <c r="G135" s="41"/>
      <c r="H135" s="41"/>
      <c r="I135" s="41"/>
      <c r="J135" s="41"/>
      <c r="K135" s="41"/>
      <c r="L135" s="41"/>
      <c r="M135" s="41"/>
      <c r="N135" s="41"/>
    </row>
    <row r="136" spans="1:14" ht="62.25" customHeight="1">
      <c r="A136" s="43"/>
      <c r="B136" s="41"/>
      <c r="C136" s="41"/>
      <c r="D136" s="41"/>
      <c r="E136" s="41"/>
      <c r="F136" s="41"/>
      <c r="G136" s="41"/>
      <c r="H136" s="41"/>
      <c r="I136" s="41"/>
      <c r="J136" s="41"/>
      <c r="K136" s="41"/>
      <c r="L136" s="41"/>
      <c r="M136" s="41"/>
      <c r="N136" s="41"/>
    </row>
    <row r="137" spans="1:14" ht="62.25" customHeight="1">
      <c r="A137" s="43"/>
      <c r="B137" s="41"/>
      <c r="C137" s="41"/>
      <c r="D137" s="41"/>
      <c r="E137" s="41"/>
      <c r="F137" s="41"/>
      <c r="G137" s="41"/>
      <c r="H137" s="41"/>
      <c r="I137" s="41"/>
      <c r="J137" s="41"/>
      <c r="K137" s="41"/>
      <c r="L137" s="41"/>
      <c r="M137" s="41"/>
      <c r="N137" s="41"/>
    </row>
    <row r="138" spans="1:14" ht="62.25" customHeight="1">
      <c r="A138" s="43"/>
      <c r="B138" s="41"/>
      <c r="C138" s="41"/>
      <c r="D138" s="41"/>
      <c r="E138" s="41"/>
      <c r="F138" s="41"/>
      <c r="G138" s="41"/>
      <c r="H138" s="41"/>
      <c r="I138" s="41"/>
      <c r="J138" s="41"/>
      <c r="K138" s="41"/>
      <c r="L138" s="41"/>
      <c r="M138" s="41"/>
      <c r="N138" s="41"/>
    </row>
    <row r="139" spans="1:14" ht="62.25" customHeight="1">
      <c r="A139" s="43"/>
      <c r="B139" s="41"/>
      <c r="C139" s="41"/>
      <c r="D139" s="41"/>
      <c r="E139" s="41"/>
      <c r="F139" s="41"/>
      <c r="G139" s="41"/>
      <c r="H139" s="41"/>
      <c r="I139" s="41"/>
      <c r="J139" s="41"/>
      <c r="K139" s="41"/>
      <c r="L139" s="41"/>
      <c r="M139" s="41"/>
      <c r="N139" s="41"/>
    </row>
    <row r="140" spans="1:14" ht="62.25" customHeight="1">
      <c r="A140" s="43"/>
      <c r="B140" s="41"/>
      <c r="C140" s="41"/>
      <c r="D140" s="41"/>
      <c r="E140" s="41"/>
      <c r="F140" s="41"/>
      <c r="G140" s="41"/>
      <c r="H140" s="41"/>
      <c r="I140" s="41"/>
      <c r="J140" s="41"/>
      <c r="K140" s="41"/>
      <c r="L140" s="41"/>
      <c r="M140" s="41"/>
      <c r="N140" s="41"/>
    </row>
    <row r="141" spans="1:14" ht="62.25" customHeight="1">
      <c r="A141" s="43"/>
      <c r="B141" s="41"/>
      <c r="C141" s="41"/>
      <c r="D141" s="41"/>
      <c r="E141" s="41"/>
      <c r="F141" s="41"/>
      <c r="G141" s="41"/>
      <c r="H141" s="41"/>
      <c r="I141" s="41"/>
      <c r="J141" s="41"/>
      <c r="K141" s="41"/>
      <c r="L141" s="41"/>
      <c r="M141" s="41"/>
      <c r="N141" s="41"/>
    </row>
    <row r="142" spans="1:14" ht="62.25" customHeight="1">
      <c r="A142" s="43"/>
      <c r="B142" s="41"/>
      <c r="C142" s="41"/>
      <c r="D142" s="41"/>
      <c r="E142" s="41"/>
      <c r="F142" s="41"/>
      <c r="G142" s="41"/>
      <c r="H142" s="41"/>
      <c r="I142" s="41"/>
      <c r="J142" s="41"/>
      <c r="K142" s="41"/>
      <c r="L142" s="41"/>
      <c r="M142" s="41"/>
      <c r="N142" s="41"/>
    </row>
    <row r="143" spans="1:14" ht="62.25" customHeight="1">
      <c r="A143" s="43"/>
      <c r="B143" s="41"/>
      <c r="C143" s="41"/>
      <c r="D143" s="41"/>
      <c r="E143" s="41"/>
      <c r="F143" s="41"/>
      <c r="G143" s="41"/>
      <c r="H143" s="41"/>
      <c r="I143" s="41"/>
      <c r="J143" s="41"/>
      <c r="K143" s="41"/>
      <c r="L143" s="41"/>
      <c r="M143" s="41"/>
      <c r="N143" s="41"/>
    </row>
    <row r="144" spans="1:14" ht="62.25" customHeight="1">
      <c r="A144" s="43"/>
      <c r="B144" s="41"/>
      <c r="C144" s="41"/>
      <c r="D144" s="41"/>
      <c r="E144" s="41"/>
      <c r="F144" s="41"/>
      <c r="G144" s="41"/>
      <c r="H144" s="41"/>
      <c r="I144" s="41"/>
      <c r="J144" s="41"/>
      <c r="K144" s="41"/>
      <c r="L144" s="41"/>
      <c r="M144" s="41"/>
      <c r="N144" s="41"/>
    </row>
    <row r="145" spans="1:14" ht="62.25" customHeight="1">
      <c r="A145" s="43"/>
      <c r="B145" s="41"/>
      <c r="C145" s="41"/>
      <c r="D145" s="41"/>
      <c r="E145" s="41"/>
      <c r="F145" s="41"/>
      <c r="G145" s="41"/>
      <c r="H145" s="41"/>
      <c r="I145" s="41"/>
      <c r="J145" s="41"/>
      <c r="K145" s="41"/>
      <c r="L145" s="41"/>
      <c r="M145" s="41"/>
      <c r="N145" s="41"/>
    </row>
    <row r="146" spans="1:14" ht="62.25" customHeight="1">
      <c r="A146" s="43"/>
      <c r="B146" s="41"/>
      <c r="C146" s="41"/>
      <c r="D146" s="41"/>
      <c r="E146" s="41"/>
      <c r="F146" s="41"/>
      <c r="G146" s="41"/>
      <c r="H146" s="41"/>
      <c r="I146" s="41"/>
      <c r="J146" s="41"/>
      <c r="K146" s="41"/>
      <c r="L146" s="41"/>
      <c r="M146" s="41"/>
      <c r="N146" s="41"/>
    </row>
    <row r="147" spans="1:14" ht="62.25" customHeight="1">
      <c r="A147" s="43"/>
      <c r="B147" s="41"/>
      <c r="C147" s="41"/>
      <c r="D147" s="41"/>
      <c r="E147" s="41"/>
      <c r="F147" s="41"/>
      <c r="G147" s="41"/>
      <c r="H147" s="41"/>
      <c r="I147" s="41"/>
      <c r="J147" s="41"/>
      <c r="K147" s="41"/>
      <c r="L147" s="41"/>
      <c r="M147" s="41"/>
      <c r="N147" s="41"/>
    </row>
    <row r="148" spans="1:14" ht="62.25" customHeight="1">
      <c r="A148" s="43"/>
      <c r="B148" s="41"/>
      <c r="C148" s="41"/>
      <c r="D148" s="41"/>
      <c r="E148" s="41"/>
      <c r="F148" s="41"/>
      <c r="G148" s="41"/>
      <c r="H148" s="41"/>
      <c r="I148" s="41"/>
      <c r="J148" s="41"/>
      <c r="K148" s="41"/>
      <c r="L148" s="41"/>
      <c r="M148" s="41"/>
      <c r="N148" s="41"/>
    </row>
    <row r="149" spans="1:14" ht="62.25" customHeight="1">
      <c r="A149" s="43"/>
      <c r="B149" s="41"/>
      <c r="C149" s="41"/>
      <c r="D149" s="41"/>
      <c r="E149" s="41"/>
      <c r="F149" s="41"/>
      <c r="G149" s="41"/>
      <c r="H149" s="41"/>
      <c r="I149" s="41"/>
      <c r="J149" s="41"/>
      <c r="K149" s="41"/>
      <c r="L149" s="41"/>
      <c r="M149" s="41"/>
      <c r="N149" s="41"/>
    </row>
    <row r="150" spans="1:14" ht="62.25" customHeight="1">
      <c r="A150" s="43"/>
      <c r="B150" s="41"/>
      <c r="C150" s="41"/>
      <c r="D150" s="41"/>
      <c r="E150" s="41"/>
      <c r="F150" s="41"/>
      <c r="G150" s="41"/>
      <c r="H150" s="41"/>
      <c r="I150" s="41"/>
      <c r="J150" s="41"/>
      <c r="K150" s="41"/>
      <c r="L150" s="41"/>
      <c r="M150" s="41"/>
      <c r="N150" s="41"/>
    </row>
    <row r="151" ht="62.25" customHeight="1">
      <c r="A151" s="24"/>
    </row>
    <row r="152" ht="62.25" customHeight="1">
      <c r="A152" s="24"/>
    </row>
    <row r="153" ht="62.25" customHeight="1">
      <c r="A153" s="24"/>
    </row>
    <row r="154" ht="62.25" customHeight="1">
      <c r="A154" s="24"/>
    </row>
    <row r="155" ht="62.25" customHeight="1">
      <c r="A155" s="24"/>
    </row>
    <row r="156" ht="62.25" customHeight="1">
      <c r="A156" s="24"/>
    </row>
    <row r="157" ht="62.25" customHeight="1">
      <c r="A157" s="24"/>
    </row>
    <row r="158" ht="62.25" customHeight="1">
      <c r="A158" s="24"/>
    </row>
    <row r="159" ht="62.25" customHeight="1">
      <c r="A159" s="24"/>
    </row>
    <row r="160" ht="62.25" customHeight="1">
      <c r="A160" s="24"/>
    </row>
    <row r="161" ht="62.25" customHeight="1">
      <c r="A161" s="24"/>
    </row>
    <row r="162" ht="62.25" customHeight="1">
      <c r="A162" s="24"/>
    </row>
    <row r="163" ht="62.25" customHeight="1">
      <c r="A163" s="24"/>
    </row>
    <row r="164" ht="62.25" customHeight="1">
      <c r="A164" s="24"/>
    </row>
    <row r="165" ht="62.25" customHeight="1">
      <c r="A165" s="24"/>
    </row>
    <row r="166" ht="62.25" customHeight="1">
      <c r="A166" s="24"/>
    </row>
    <row r="167" ht="62.25" customHeight="1">
      <c r="A167" s="24"/>
    </row>
    <row r="168" ht="62.25" customHeight="1">
      <c r="A168" s="24"/>
    </row>
    <row r="169" ht="62.25" customHeight="1">
      <c r="A169" s="24"/>
    </row>
    <row r="170" ht="62.25" customHeight="1">
      <c r="A170" s="24"/>
    </row>
    <row r="171" ht="62.25" customHeight="1">
      <c r="A171" s="24"/>
    </row>
    <row r="172" ht="62.25" customHeight="1">
      <c r="A172" s="24"/>
    </row>
    <row r="173" ht="62.25" customHeight="1">
      <c r="A173" s="24"/>
    </row>
    <row r="174" ht="62.25" customHeight="1">
      <c r="A174" s="24"/>
    </row>
    <row r="175" ht="62.25" customHeight="1">
      <c r="A175" s="24"/>
    </row>
    <row r="176" ht="62.25" customHeight="1">
      <c r="A176" s="24"/>
    </row>
    <row r="177" ht="62.25" customHeight="1">
      <c r="A177" s="24"/>
    </row>
    <row r="178" ht="62.25" customHeight="1">
      <c r="A178" s="24"/>
    </row>
    <row r="179" ht="62.25" customHeight="1">
      <c r="A179" s="24"/>
    </row>
    <row r="180" ht="62.25" customHeight="1">
      <c r="A180" s="24"/>
    </row>
    <row r="181" ht="62.25" customHeight="1">
      <c r="A181" s="24"/>
    </row>
    <row r="182" ht="62.25" customHeight="1">
      <c r="A182" s="24"/>
    </row>
    <row r="183" ht="62.25" customHeight="1">
      <c r="A183" s="24"/>
    </row>
    <row r="184" ht="62.25" customHeight="1">
      <c r="A184" s="24"/>
    </row>
    <row r="185" ht="62.25" customHeight="1">
      <c r="A185" s="24"/>
    </row>
    <row r="186" ht="62.25" customHeight="1">
      <c r="A186" s="24"/>
    </row>
    <row r="187" ht="62.25" customHeight="1">
      <c r="A187" s="24"/>
    </row>
    <row r="188" ht="62.25" customHeight="1">
      <c r="A188" s="24"/>
    </row>
    <row r="189" ht="62.25" customHeight="1">
      <c r="A189" s="24"/>
    </row>
    <row r="190" ht="62.25" customHeight="1">
      <c r="A190" s="24"/>
    </row>
    <row r="191" ht="62.25" customHeight="1">
      <c r="A191" s="24"/>
    </row>
    <row r="192" ht="62.25" customHeight="1">
      <c r="A192" s="24"/>
    </row>
    <row r="193" ht="62.25" customHeight="1">
      <c r="A193" s="24"/>
    </row>
    <row r="194" ht="62.25" customHeight="1">
      <c r="A194" s="24"/>
    </row>
    <row r="195" ht="62.25" customHeight="1">
      <c r="A195" s="24"/>
    </row>
    <row r="196" ht="62.25" customHeight="1">
      <c r="A196" s="24"/>
    </row>
    <row r="197" ht="62.25" customHeight="1">
      <c r="A197" s="24"/>
    </row>
    <row r="198" ht="62.25" customHeight="1">
      <c r="A198" s="24"/>
    </row>
    <row r="199" ht="62.25" customHeight="1">
      <c r="A199" s="24"/>
    </row>
    <row r="200" ht="62.25" customHeight="1">
      <c r="A200" s="24"/>
    </row>
    <row r="201" ht="62.25" customHeight="1">
      <c r="A201" s="24"/>
    </row>
    <row r="202" ht="62.25" customHeight="1">
      <c r="A202" s="24"/>
    </row>
    <row r="203" ht="62.25" customHeight="1">
      <c r="A203" s="24"/>
    </row>
    <row r="204" ht="62.25" customHeight="1">
      <c r="A204" s="24"/>
    </row>
    <row r="205" ht="62.25" customHeight="1">
      <c r="A205" s="24"/>
    </row>
    <row r="206" ht="62.25" customHeight="1">
      <c r="A206" s="24"/>
    </row>
    <row r="207" ht="62.25" customHeight="1">
      <c r="A207" s="24"/>
    </row>
    <row r="208" ht="62.25" customHeight="1">
      <c r="A208" s="24"/>
    </row>
    <row r="209" ht="62.25" customHeight="1">
      <c r="A209" s="24"/>
    </row>
    <row r="210" ht="62.25" customHeight="1">
      <c r="A210" s="24"/>
    </row>
    <row r="211" ht="62.25" customHeight="1">
      <c r="A211" s="24"/>
    </row>
    <row r="212" ht="62.25" customHeight="1">
      <c r="A212" s="24"/>
    </row>
    <row r="213" ht="62.25" customHeight="1">
      <c r="A213" s="24"/>
    </row>
    <row r="214" ht="62.25" customHeight="1">
      <c r="A214" s="24"/>
    </row>
    <row r="215" ht="62.25" customHeight="1">
      <c r="A215" s="24"/>
    </row>
    <row r="216" ht="62.25" customHeight="1">
      <c r="A216" s="24"/>
    </row>
    <row r="217" ht="62.25" customHeight="1">
      <c r="A217" s="24"/>
    </row>
    <row r="218" ht="62.25" customHeight="1">
      <c r="A218" s="24"/>
    </row>
    <row r="219" ht="62.25" customHeight="1">
      <c r="A219" s="24"/>
    </row>
    <row r="220" ht="62.25" customHeight="1">
      <c r="A220" s="24"/>
    </row>
    <row r="221" ht="62.25" customHeight="1">
      <c r="A221" s="24"/>
    </row>
    <row r="222" ht="62.25" customHeight="1">
      <c r="A222" s="24"/>
    </row>
    <row r="223" ht="62.25" customHeight="1">
      <c r="A223" s="24"/>
    </row>
    <row r="224" ht="62.25" customHeight="1">
      <c r="A224" s="24"/>
    </row>
    <row r="225" ht="62.25" customHeight="1">
      <c r="A225" s="24"/>
    </row>
    <row r="226" ht="62.25" customHeight="1">
      <c r="A226" s="24"/>
    </row>
    <row r="227" ht="62.25" customHeight="1">
      <c r="A227" s="24"/>
    </row>
    <row r="228" ht="62.25" customHeight="1">
      <c r="A228" s="24"/>
    </row>
    <row r="229" ht="62.25" customHeight="1">
      <c r="A229" s="24"/>
    </row>
    <row r="230" ht="62.25" customHeight="1">
      <c r="A230" s="24"/>
    </row>
    <row r="231" ht="62.25" customHeight="1">
      <c r="A231" s="24"/>
    </row>
    <row r="232" ht="62.25" customHeight="1">
      <c r="A232" s="24"/>
    </row>
    <row r="233" ht="62.25" customHeight="1">
      <c r="A233" s="24"/>
    </row>
    <row r="234" ht="62.25" customHeight="1">
      <c r="A234" s="24"/>
    </row>
    <row r="235" ht="62.25" customHeight="1">
      <c r="A235" s="24"/>
    </row>
    <row r="236" ht="62.25" customHeight="1">
      <c r="A236" s="24"/>
    </row>
    <row r="237" ht="62.25" customHeight="1">
      <c r="A237" s="24"/>
    </row>
    <row r="238" ht="62.25" customHeight="1">
      <c r="A238" s="24"/>
    </row>
    <row r="239" ht="62.25" customHeight="1">
      <c r="A239" s="24"/>
    </row>
    <row r="240" ht="62.25" customHeight="1">
      <c r="A240" s="24"/>
    </row>
    <row r="241" ht="62.25" customHeight="1">
      <c r="A241" s="24"/>
    </row>
    <row r="242" ht="62.25" customHeight="1">
      <c r="A242" s="24"/>
    </row>
    <row r="243" ht="62.25" customHeight="1">
      <c r="A243" s="24"/>
    </row>
    <row r="244" ht="62.25" customHeight="1">
      <c r="A244" s="24"/>
    </row>
    <row r="245" ht="62.25" customHeight="1">
      <c r="A245" s="24"/>
    </row>
    <row r="246" ht="62.25" customHeight="1">
      <c r="A246" s="24"/>
    </row>
    <row r="247" ht="62.25" customHeight="1">
      <c r="A247" s="24"/>
    </row>
    <row r="248" ht="62.25" customHeight="1">
      <c r="A248" s="24"/>
    </row>
    <row r="249" ht="62.25" customHeight="1">
      <c r="A249" s="24"/>
    </row>
    <row r="250" ht="62.25" customHeight="1">
      <c r="A250" s="24"/>
    </row>
    <row r="251" ht="62.25" customHeight="1">
      <c r="A251" s="24"/>
    </row>
    <row r="252" ht="62.25" customHeight="1">
      <c r="A252" s="24"/>
    </row>
    <row r="253" ht="62.25" customHeight="1">
      <c r="A253" s="24"/>
    </row>
    <row r="254" ht="62.25" customHeight="1">
      <c r="A254" s="24"/>
    </row>
    <row r="255" ht="62.25" customHeight="1">
      <c r="A255" s="24"/>
    </row>
    <row r="256" ht="62.25" customHeight="1">
      <c r="A256" s="24"/>
    </row>
    <row r="257" ht="62.25" customHeight="1">
      <c r="A257" s="24"/>
    </row>
    <row r="258" ht="62.25" customHeight="1">
      <c r="A258" s="24"/>
    </row>
    <row r="259" ht="62.25" customHeight="1">
      <c r="A259" s="24"/>
    </row>
    <row r="260" ht="62.25" customHeight="1">
      <c r="A260" s="24"/>
    </row>
    <row r="261" ht="62.25" customHeight="1">
      <c r="A261" s="24"/>
    </row>
    <row r="262" ht="62.25" customHeight="1">
      <c r="A262" s="24"/>
    </row>
    <row r="263" ht="62.25" customHeight="1">
      <c r="A263" s="24"/>
    </row>
    <row r="264" ht="62.25" customHeight="1">
      <c r="A264" s="24"/>
    </row>
    <row r="265" ht="62.25" customHeight="1">
      <c r="A265" s="24"/>
    </row>
    <row r="266" ht="62.25" customHeight="1">
      <c r="A266" s="24"/>
    </row>
    <row r="267" ht="62.25" customHeight="1">
      <c r="A267" s="24"/>
    </row>
    <row r="268" ht="62.25" customHeight="1">
      <c r="A268" s="24"/>
    </row>
    <row r="269" ht="62.25" customHeight="1">
      <c r="A269" s="24"/>
    </row>
    <row r="270" ht="62.25" customHeight="1">
      <c r="A270" s="24"/>
    </row>
    <row r="271" ht="62.25" customHeight="1">
      <c r="A271" s="24"/>
    </row>
    <row r="272" ht="62.25" customHeight="1">
      <c r="A272" s="24"/>
    </row>
    <row r="273" ht="62.25" customHeight="1">
      <c r="A273" s="24"/>
    </row>
    <row r="274" ht="62.25" customHeight="1">
      <c r="A274" s="24"/>
    </row>
    <row r="275" ht="62.25" customHeight="1">
      <c r="A275" s="24"/>
    </row>
    <row r="276" ht="62.25" customHeight="1">
      <c r="A276" s="24"/>
    </row>
    <row r="277" ht="62.25" customHeight="1">
      <c r="A277" s="24"/>
    </row>
    <row r="278" ht="62.25" customHeight="1">
      <c r="A278" s="24"/>
    </row>
    <row r="279" ht="62.25" customHeight="1">
      <c r="A279" s="24"/>
    </row>
    <row r="280" ht="62.25" customHeight="1">
      <c r="A280" s="24"/>
    </row>
    <row r="281" ht="62.25" customHeight="1">
      <c r="A281" s="24"/>
    </row>
    <row r="282" ht="62.25" customHeight="1">
      <c r="A282" s="24"/>
    </row>
    <row r="283" ht="62.25" customHeight="1">
      <c r="A283" s="24"/>
    </row>
    <row r="284" ht="62.25" customHeight="1">
      <c r="A284" s="24"/>
    </row>
    <row r="285" ht="62.25" customHeight="1">
      <c r="A285" s="24"/>
    </row>
    <row r="286" ht="62.25" customHeight="1">
      <c r="A286" s="24"/>
    </row>
  </sheetData>
  <mergeCells count="14">
    <mergeCell ref="B5:N5"/>
    <mergeCell ref="A6:A8"/>
    <mergeCell ref="B6:B8"/>
    <mergeCell ref="C6:C8"/>
    <mergeCell ref="D6:F6"/>
    <mergeCell ref="G6:M6"/>
    <mergeCell ref="N6:N8"/>
    <mergeCell ref="D7:D8"/>
    <mergeCell ref="K7:K8"/>
    <mergeCell ref="L7:M7"/>
    <mergeCell ref="E7:F7"/>
    <mergeCell ref="G7:G8"/>
    <mergeCell ref="H7:H8"/>
    <mergeCell ref="I7:J7"/>
  </mergeCells>
  <printOptions/>
  <pageMargins left="0.7874015748031497" right="0.7874015748031497" top="1.1811023622047245" bottom="0.984251968503937"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N104"/>
  <sheetViews>
    <sheetView zoomScale="75" zoomScaleNormal="75" workbookViewId="0" topLeftCell="A5">
      <pane xSplit="3" ySplit="7" topLeftCell="D31" activePane="bottomRight" state="frozen"/>
      <selection pane="topLeft" activeCell="A5" sqref="A5"/>
      <selection pane="topRight" activeCell="D5" sqref="D5"/>
      <selection pane="bottomLeft" activeCell="A12" sqref="A12"/>
      <selection pane="bottomRight" activeCell="A38" sqref="A38"/>
    </sheetView>
  </sheetViews>
  <sheetFormatPr defaultColWidth="9.00390625" defaultRowHeight="12.75"/>
  <cols>
    <col min="3" max="3" width="39.00390625" style="0" customWidth="1"/>
    <col min="4" max="4" width="15.125" style="0" customWidth="1"/>
    <col min="5" max="5" width="13.875" style="0" customWidth="1"/>
    <col min="6" max="6" width="12.75390625" style="0" customWidth="1"/>
    <col min="7" max="7" width="10.75390625" style="0" bestFit="1" customWidth="1"/>
    <col min="8" max="8" width="13.375" style="0" customWidth="1"/>
    <col min="9" max="9" width="9.375" style="0" bestFit="1" customWidth="1"/>
    <col min="10" max="10" width="11.00390625" style="0" customWidth="1"/>
    <col min="11" max="12" width="9.75390625" style="0" bestFit="1" customWidth="1"/>
    <col min="13" max="13" width="12.875" style="0" customWidth="1"/>
    <col min="14" max="14" width="12.125" style="0" bestFit="1" customWidth="1"/>
  </cols>
  <sheetData>
    <row r="1" spans="2:12" ht="12.75">
      <c r="B1" t="s">
        <v>0</v>
      </c>
      <c r="L1" t="s">
        <v>185</v>
      </c>
    </row>
    <row r="2" ht="12.75">
      <c r="L2" t="s">
        <v>184</v>
      </c>
    </row>
    <row r="3" ht="12.75">
      <c r="L3" t="s">
        <v>2</v>
      </c>
    </row>
    <row r="4" spans="2:14" ht="12.75">
      <c r="B4" s="193" t="s">
        <v>3</v>
      </c>
      <c r="C4" s="194"/>
      <c r="D4" s="194"/>
      <c r="E4" s="194"/>
      <c r="F4" s="194"/>
      <c r="G4" s="194"/>
      <c r="H4" s="194"/>
      <c r="I4" s="194"/>
      <c r="J4" s="194"/>
      <c r="K4" s="194"/>
      <c r="L4" s="194"/>
      <c r="M4" s="194"/>
      <c r="N4" s="194"/>
    </row>
    <row r="5" spans="2:14" ht="12.75">
      <c r="B5" s="193" t="s">
        <v>4</v>
      </c>
      <c r="C5" s="194"/>
      <c r="D5" s="194"/>
      <c r="E5" s="194"/>
      <c r="F5" s="194"/>
      <c r="G5" s="194"/>
      <c r="H5" s="194"/>
      <c r="I5" s="194"/>
      <c r="J5" s="194"/>
      <c r="K5" s="194"/>
      <c r="L5" s="194"/>
      <c r="M5" s="194"/>
      <c r="N5" s="194"/>
    </row>
    <row r="6" ht="12.75">
      <c r="N6" s="1" t="s">
        <v>5</v>
      </c>
    </row>
    <row r="7" spans="1:14" ht="12.75">
      <c r="A7" s="198" t="s">
        <v>187</v>
      </c>
      <c r="B7" s="195" t="s">
        <v>6</v>
      </c>
      <c r="C7" s="196" t="s">
        <v>8</v>
      </c>
      <c r="D7" s="196" t="s">
        <v>10</v>
      </c>
      <c r="E7" s="196"/>
      <c r="F7" s="196"/>
      <c r="G7" s="196" t="s">
        <v>15</v>
      </c>
      <c r="H7" s="196"/>
      <c r="I7" s="196"/>
      <c r="J7" s="196"/>
      <c r="K7" s="196"/>
      <c r="L7" s="196"/>
      <c r="M7" s="196"/>
      <c r="N7" s="197" t="s">
        <v>20</v>
      </c>
    </row>
    <row r="8" spans="1:14" ht="28.5" customHeight="1">
      <c r="A8" s="199"/>
      <c r="B8" s="195"/>
      <c r="C8" s="196"/>
      <c r="D8" s="196" t="s">
        <v>11</v>
      </c>
      <c r="E8" s="196" t="s">
        <v>12</v>
      </c>
      <c r="F8" s="196"/>
      <c r="G8" s="196" t="s">
        <v>11</v>
      </c>
      <c r="H8" s="196" t="s">
        <v>16</v>
      </c>
      <c r="I8" s="196" t="s">
        <v>12</v>
      </c>
      <c r="J8" s="196"/>
      <c r="K8" s="196" t="s">
        <v>17</v>
      </c>
      <c r="L8" s="196" t="s">
        <v>12</v>
      </c>
      <c r="M8" s="196"/>
      <c r="N8" s="196"/>
    </row>
    <row r="9" spans="1:14" ht="12.75">
      <c r="A9" s="199"/>
      <c r="B9" s="195" t="s">
        <v>7</v>
      </c>
      <c r="C9" s="196" t="s">
        <v>9</v>
      </c>
      <c r="D9" s="196"/>
      <c r="E9" s="196" t="s">
        <v>13</v>
      </c>
      <c r="F9" s="196" t="s">
        <v>14</v>
      </c>
      <c r="G9" s="196"/>
      <c r="H9" s="196"/>
      <c r="I9" s="196" t="s">
        <v>13</v>
      </c>
      <c r="J9" s="196" t="s">
        <v>14</v>
      </c>
      <c r="K9" s="196"/>
      <c r="L9" s="196" t="s">
        <v>18</v>
      </c>
      <c r="M9" s="4" t="s">
        <v>12</v>
      </c>
      <c r="N9" s="196"/>
    </row>
    <row r="10" spans="1:14" ht="58.5" customHeight="1">
      <c r="A10" s="200"/>
      <c r="B10" s="196"/>
      <c r="C10" s="196"/>
      <c r="D10" s="196"/>
      <c r="E10" s="196"/>
      <c r="F10" s="196"/>
      <c r="G10" s="196"/>
      <c r="H10" s="196"/>
      <c r="I10" s="196"/>
      <c r="J10" s="196"/>
      <c r="K10" s="196"/>
      <c r="L10" s="196"/>
      <c r="M10" s="3" t="s">
        <v>19</v>
      </c>
      <c r="N10" s="196"/>
    </row>
    <row r="11" spans="1:14" ht="12.75">
      <c r="A11" s="18">
        <v>1</v>
      </c>
      <c r="B11" s="4">
        <v>2</v>
      </c>
      <c r="C11" s="4">
        <v>3</v>
      </c>
      <c r="D11" s="4">
        <v>4</v>
      </c>
      <c r="E11" s="4">
        <v>5</v>
      </c>
      <c r="F11" s="4">
        <v>6</v>
      </c>
      <c r="G11" s="4">
        <v>7</v>
      </c>
      <c r="H11" s="4">
        <v>8</v>
      </c>
      <c r="I11" s="4">
        <v>9</v>
      </c>
      <c r="J11" s="4">
        <v>10</v>
      </c>
      <c r="K11" s="4">
        <v>11</v>
      </c>
      <c r="L11" s="4">
        <v>12</v>
      </c>
      <c r="M11" s="4">
        <v>13</v>
      </c>
      <c r="N11" s="5" t="s">
        <v>186</v>
      </c>
    </row>
    <row r="12" spans="1:14" ht="102">
      <c r="A12" s="19" t="s">
        <v>188</v>
      </c>
      <c r="B12" s="6" t="s">
        <v>22</v>
      </c>
      <c r="C12" s="7" t="s">
        <v>23</v>
      </c>
      <c r="D12" s="8">
        <v>1051677</v>
      </c>
      <c r="E12" s="8">
        <v>415430</v>
      </c>
      <c r="F12" s="8">
        <v>51975</v>
      </c>
      <c r="G12" s="8">
        <v>39870</v>
      </c>
      <c r="H12" s="8">
        <v>31450</v>
      </c>
      <c r="I12" s="8">
        <v>0</v>
      </c>
      <c r="J12" s="8">
        <v>0</v>
      </c>
      <c r="K12" s="8">
        <v>8420</v>
      </c>
      <c r="L12" s="8">
        <v>8420</v>
      </c>
      <c r="M12" s="8">
        <v>8420</v>
      </c>
      <c r="N12" s="9">
        <f aca="true" t="shared" si="0" ref="N12:N75">D12+G12</f>
        <v>1091547</v>
      </c>
    </row>
    <row r="13" spans="1:14" ht="12.75">
      <c r="A13" s="16"/>
      <c r="B13" s="6" t="s">
        <v>24</v>
      </c>
      <c r="C13" s="7" t="s">
        <v>25</v>
      </c>
      <c r="D13" s="8">
        <v>824083</v>
      </c>
      <c r="E13" s="8">
        <v>415430</v>
      </c>
      <c r="F13" s="8">
        <v>51975</v>
      </c>
      <c r="G13" s="8">
        <v>39870</v>
      </c>
      <c r="H13" s="8">
        <v>31450</v>
      </c>
      <c r="I13" s="8">
        <v>0</v>
      </c>
      <c r="J13" s="8">
        <v>0</v>
      </c>
      <c r="K13" s="8">
        <v>8420</v>
      </c>
      <c r="L13" s="8">
        <v>8420</v>
      </c>
      <c r="M13" s="8">
        <v>8420</v>
      </c>
      <c r="N13" s="9">
        <f t="shared" si="0"/>
        <v>863953</v>
      </c>
    </row>
    <row r="14" spans="1:14" ht="12.75">
      <c r="A14" s="18"/>
      <c r="B14" s="10" t="s">
        <v>26</v>
      </c>
      <c r="C14" s="11" t="s">
        <v>27</v>
      </c>
      <c r="D14" s="12">
        <v>824083</v>
      </c>
      <c r="E14" s="12">
        <v>415430</v>
      </c>
      <c r="F14" s="12">
        <v>51975</v>
      </c>
      <c r="G14" s="12">
        <v>39870</v>
      </c>
      <c r="H14" s="12">
        <v>31450</v>
      </c>
      <c r="I14" s="12">
        <v>0</v>
      </c>
      <c r="J14" s="12">
        <v>0</v>
      </c>
      <c r="K14" s="12">
        <v>8420</v>
      </c>
      <c r="L14" s="12">
        <v>8420</v>
      </c>
      <c r="M14" s="12">
        <v>8420</v>
      </c>
      <c r="N14" s="13">
        <f t="shared" si="0"/>
        <v>863953</v>
      </c>
    </row>
    <row r="15" spans="1:14" ht="25.5">
      <c r="A15" s="16"/>
      <c r="B15" s="6" t="s">
        <v>28</v>
      </c>
      <c r="C15" s="7" t="s">
        <v>29</v>
      </c>
      <c r="D15" s="8">
        <v>36335</v>
      </c>
      <c r="E15" s="8">
        <v>0</v>
      </c>
      <c r="F15" s="8">
        <v>0</v>
      </c>
      <c r="G15" s="8">
        <v>0</v>
      </c>
      <c r="H15" s="8">
        <v>0</v>
      </c>
      <c r="I15" s="8">
        <v>0</v>
      </c>
      <c r="J15" s="8">
        <v>0</v>
      </c>
      <c r="K15" s="8">
        <v>0</v>
      </c>
      <c r="L15" s="8">
        <v>0</v>
      </c>
      <c r="M15" s="8"/>
      <c r="N15" s="9">
        <f t="shared" si="0"/>
        <v>36335</v>
      </c>
    </row>
    <row r="16" spans="1:14" ht="25.5">
      <c r="A16" s="18"/>
      <c r="B16" s="10" t="s">
        <v>30</v>
      </c>
      <c r="C16" s="11" t="s">
        <v>31</v>
      </c>
      <c r="D16" s="12">
        <v>36335</v>
      </c>
      <c r="E16" s="12">
        <v>0</v>
      </c>
      <c r="F16" s="12">
        <v>0</v>
      </c>
      <c r="G16" s="12">
        <v>0</v>
      </c>
      <c r="H16" s="12">
        <v>0</v>
      </c>
      <c r="I16" s="12">
        <v>0</v>
      </c>
      <c r="J16" s="12">
        <v>0</v>
      </c>
      <c r="K16" s="12">
        <v>0</v>
      </c>
      <c r="L16" s="12">
        <v>0</v>
      </c>
      <c r="M16" s="12"/>
      <c r="N16" s="13">
        <f t="shared" si="0"/>
        <v>36335</v>
      </c>
    </row>
    <row r="17" spans="1:14" ht="12.75">
      <c r="A17" s="16"/>
      <c r="B17" s="6" t="s">
        <v>32</v>
      </c>
      <c r="C17" s="7" t="s">
        <v>33</v>
      </c>
      <c r="D17" s="8">
        <v>122600</v>
      </c>
      <c r="E17" s="8">
        <v>0</v>
      </c>
      <c r="F17" s="8">
        <v>0</v>
      </c>
      <c r="G17" s="8">
        <v>0</v>
      </c>
      <c r="H17" s="8">
        <v>0</v>
      </c>
      <c r="I17" s="8">
        <v>0</v>
      </c>
      <c r="J17" s="8">
        <v>0</v>
      </c>
      <c r="K17" s="8">
        <v>0</v>
      </c>
      <c r="L17" s="8">
        <v>0</v>
      </c>
      <c r="M17" s="8"/>
      <c r="N17" s="9">
        <f t="shared" si="0"/>
        <v>122600</v>
      </c>
    </row>
    <row r="18" spans="1:14" ht="12.75">
      <c r="A18" s="18"/>
      <c r="B18" s="10" t="s">
        <v>34</v>
      </c>
      <c r="C18" s="11" t="s">
        <v>35</v>
      </c>
      <c r="D18" s="12">
        <v>122600</v>
      </c>
      <c r="E18" s="12">
        <v>0</v>
      </c>
      <c r="F18" s="12">
        <v>0</v>
      </c>
      <c r="G18" s="12">
        <v>0</v>
      </c>
      <c r="H18" s="12">
        <v>0</v>
      </c>
      <c r="I18" s="12">
        <v>0</v>
      </c>
      <c r="J18" s="12">
        <v>0</v>
      </c>
      <c r="K18" s="12">
        <v>0</v>
      </c>
      <c r="L18" s="12">
        <v>0</v>
      </c>
      <c r="M18" s="12"/>
      <c r="N18" s="13">
        <f t="shared" si="0"/>
        <v>122600</v>
      </c>
    </row>
    <row r="19" spans="1:14" ht="25.5">
      <c r="A19" s="16"/>
      <c r="B19" s="6" t="s">
        <v>36</v>
      </c>
      <c r="C19" s="7" t="s">
        <v>37</v>
      </c>
      <c r="D19" s="8">
        <v>68659</v>
      </c>
      <c r="E19" s="8">
        <v>0</v>
      </c>
      <c r="F19" s="8">
        <v>0</v>
      </c>
      <c r="G19" s="8">
        <v>0</v>
      </c>
      <c r="H19" s="8">
        <v>0</v>
      </c>
      <c r="I19" s="8">
        <v>0</v>
      </c>
      <c r="J19" s="8">
        <v>0</v>
      </c>
      <c r="K19" s="8">
        <v>0</v>
      </c>
      <c r="L19" s="8">
        <v>0</v>
      </c>
      <c r="M19" s="8"/>
      <c r="N19" s="9">
        <f t="shared" si="0"/>
        <v>68659</v>
      </c>
    </row>
    <row r="20" spans="1:14" ht="12.75">
      <c r="A20" s="18"/>
      <c r="B20" s="10" t="s">
        <v>38</v>
      </c>
      <c r="C20" s="11" t="s">
        <v>39</v>
      </c>
      <c r="D20" s="12">
        <v>68659</v>
      </c>
      <c r="E20" s="12">
        <v>0</v>
      </c>
      <c r="F20" s="12">
        <v>0</v>
      </c>
      <c r="G20" s="12">
        <v>0</v>
      </c>
      <c r="H20" s="12">
        <v>0</v>
      </c>
      <c r="I20" s="12">
        <v>0</v>
      </c>
      <c r="J20" s="12">
        <v>0</v>
      </c>
      <c r="K20" s="12">
        <v>0</v>
      </c>
      <c r="L20" s="12">
        <v>0</v>
      </c>
      <c r="M20" s="12"/>
      <c r="N20" s="13">
        <f t="shared" si="0"/>
        <v>68659</v>
      </c>
    </row>
    <row r="21" spans="1:14" ht="102">
      <c r="A21" s="16"/>
      <c r="B21" s="6" t="s">
        <v>40</v>
      </c>
      <c r="C21" s="7" t="s">
        <v>41</v>
      </c>
      <c r="D21" s="8">
        <v>12037130.35</v>
      </c>
      <c r="E21" s="8">
        <v>7498946.66</v>
      </c>
      <c r="F21" s="8">
        <v>797440</v>
      </c>
      <c r="G21" s="8">
        <v>315100</v>
      </c>
      <c r="H21" s="8">
        <v>108000</v>
      </c>
      <c r="I21" s="8">
        <v>0</v>
      </c>
      <c r="J21" s="8">
        <v>6000</v>
      </c>
      <c r="K21" s="8">
        <v>207100</v>
      </c>
      <c r="L21" s="8">
        <v>137100</v>
      </c>
      <c r="M21" s="8"/>
      <c r="N21" s="9">
        <f t="shared" si="0"/>
        <v>12352230.35</v>
      </c>
    </row>
    <row r="22" spans="1:14" ht="12.75">
      <c r="A22" s="18"/>
      <c r="B22" s="6" t="s">
        <v>42</v>
      </c>
      <c r="C22" s="7" t="s">
        <v>43</v>
      </c>
      <c r="D22" s="8">
        <v>9619359.42</v>
      </c>
      <c r="E22" s="8">
        <v>5989896.66</v>
      </c>
      <c r="F22" s="8">
        <v>782240</v>
      </c>
      <c r="G22" s="8">
        <v>229000</v>
      </c>
      <c r="H22" s="8">
        <v>38000</v>
      </c>
      <c r="I22" s="8">
        <v>0</v>
      </c>
      <c r="J22" s="8">
        <v>6000</v>
      </c>
      <c r="K22" s="8">
        <v>191000</v>
      </c>
      <c r="L22" s="8">
        <v>121000</v>
      </c>
      <c r="M22" s="8">
        <v>10150</v>
      </c>
      <c r="N22" s="9">
        <f t="shared" si="0"/>
        <v>9848359.42</v>
      </c>
    </row>
    <row r="23" spans="1:14" ht="12.75">
      <c r="A23" s="16"/>
      <c r="B23" s="10" t="s">
        <v>44</v>
      </c>
      <c r="C23" s="11" t="s">
        <v>45</v>
      </c>
      <c r="D23" s="12">
        <v>7812881.0200000005</v>
      </c>
      <c r="E23" s="12">
        <v>4795983.46</v>
      </c>
      <c r="F23" s="12">
        <v>713240</v>
      </c>
      <c r="G23" s="12">
        <v>95300</v>
      </c>
      <c r="H23" s="12">
        <v>38000</v>
      </c>
      <c r="I23" s="12">
        <v>0</v>
      </c>
      <c r="J23" s="12">
        <v>6000</v>
      </c>
      <c r="K23" s="12">
        <v>57300</v>
      </c>
      <c r="L23" s="12">
        <v>57300</v>
      </c>
      <c r="M23" s="12">
        <v>1650</v>
      </c>
      <c r="N23" s="13">
        <f t="shared" si="0"/>
        <v>7908181.0200000005</v>
      </c>
    </row>
    <row r="24" spans="1:14" ht="51">
      <c r="A24" s="18"/>
      <c r="B24" s="10" t="s">
        <v>46</v>
      </c>
      <c r="C24" s="11" t="s">
        <v>47</v>
      </c>
      <c r="D24" s="12">
        <v>208198.46</v>
      </c>
      <c r="E24" s="12">
        <v>121559.75</v>
      </c>
      <c r="F24" s="12">
        <v>1302.7</v>
      </c>
      <c r="G24" s="12">
        <v>0</v>
      </c>
      <c r="H24" s="12">
        <v>0</v>
      </c>
      <c r="I24" s="12">
        <v>0</v>
      </c>
      <c r="J24" s="12">
        <v>0</v>
      </c>
      <c r="K24" s="12">
        <v>0</v>
      </c>
      <c r="L24" s="12">
        <v>5500</v>
      </c>
      <c r="M24" s="12"/>
      <c r="N24" s="13">
        <f t="shared" si="0"/>
        <v>208198.46</v>
      </c>
    </row>
    <row r="25" spans="1:14" ht="12.75">
      <c r="A25" s="16"/>
      <c r="B25" s="10" t="s">
        <v>48</v>
      </c>
      <c r="C25" s="11" t="s">
        <v>49</v>
      </c>
      <c r="D25" s="12">
        <v>306720.27</v>
      </c>
      <c r="E25" s="12">
        <v>218269.37</v>
      </c>
      <c r="F25" s="12">
        <v>10566.62</v>
      </c>
      <c r="G25" s="12">
        <v>0</v>
      </c>
      <c r="H25" s="12">
        <v>0</v>
      </c>
      <c r="I25" s="12">
        <v>0</v>
      </c>
      <c r="J25" s="12">
        <v>0</v>
      </c>
      <c r="K25" s="12">
        <v>0</v>
      </c>
      <c r="L25" s="12">
        <v>0</v>
      </c>
      <c r="M25" s="12"/>
      <c r="N25" s="13">
        <f t="shared" si="0"/>
        <v>306720.27</v>
      </c>
    </row>
    <row r="26" spans="1:14" ht="25.5">
      <c r="A26" s="18"/>
      <c r="B26" s="10" t="s">
        <v>50</v>
      </c>
      <c r="C26" s="11" t="s">
        <v>51</v>
      </c>
      <c r="D26" s="12">
        <v>1165084.22</v>
      </c>
      <c r="E26" s="12">
        <v>762745.88</v>
      </c>
      <c r="F26" s="12">
        <v>57130.68</v>
      </c>
      <c r="G26" s="12">
        <v>133700</v>
      </c>
      <c r="H26" s="12">
        <v>0</v>
      </c>
      <c r="I26" s="12">
        <v>0</v>
      </c>
      <c r="J26" s="12">
        <v>0</v>
      </c>
      <c r="K26" s="12">
        <v>133700</v>
      </c>
      <c r="L26" s="12">
        <v>58200</v>
      </c>
      <c r="M26" s="12">
        <v>8500</v>
      </c>
      <c r="N26" s="13">
        <f t="shared" si="0"/>
        <v>1298784.22</v>
      </c>
    </row>
    <row r="27" spans="1:14" ht="63.75">
      <c r="A27" s="16"/>
      <c r="B27" s="10" t="s">
        <v>52</v>
      </c>
      <c r="C27" s="11" t="s">
        <v>53</v>
      </c>
      <c r="D27" s="12">
        <v>126475.45</v>
      </c>
      <c r="E27" s="12">
        <v>91338.2</v>
      </c>
      <c r="F27" s="12">
        <v>0</v>
      </c>
      <c r="G27" s="12">
        <v>0</v>
      </c>
      <c r="H27" s="12">
        <v>0</v>
      </c>
      <c r="I27" s="12">
        <v>0</v>
      </c>
      <c r="J27" s="12">
        <v>0</v>
      </c>
      <c r="K27" s="12">
        <v>0</v>
      </c>
      <c r="L27" s="12">
        <v>0</v>
      </c>
      <c r="M27" s="12"/>
      <c r="N27" s="13">
        <f t="shared" si="0"/>
        <v>126475.45</v>
      </c>
    </row>
    <row r="28" spans="1:14" ht="12.75">
      <c r="A28" s="16"/>
      <c r="B28" s="10" t="s">
        <v>54</v>
      </c>
      <c r="C28" s="11" t="s">
        <v>55</v>
      </c>
      <c r="D28" s="12">
        <v>0</v>
      </c>
      <c r="E28" s="12">
        <v>0</v>
      </c>
      <c r="F28" s="12">
        <v>0</v>
      </c>
      <c r="G28" s="12">
        <v>0</v>
      </c>
      <c r="H28" s="12">
        <v>0</v>
      </c>
      <c r="I28" s="12">
        <v>0</v>
      </c>
      <c r="J28" s="12">
        <v>0</v>
      </c>
      <c r="K28" s="12">
        <v>0</v>
      </c>
      <c r="L28" s="12">
        <v>0</v>
      </c>
      <c r="M28" s="12"/>
      <c r="N28" s="13">
        <f t="shared" si="0"/>
        <v>0</v>
      </c>
    </row>
    <row r="29" spans="1:14" ht="25.5">
      <c r="A29" s="16"/>
      <c r="B29" s="6" t="s">
        <v>28</v>
      </c>
      <c r="C29" s="7" t="s">
        <v>29</v>
      </c>
      <c r="D29" s="8">
        <v>2142068.93</v>
      </c>
      <c r="E29" s="8">
        <v>1509050</v>
      </c>
      <c r="F29" s="8">
        <v>15200</v>
      </c>
      <c r="G29" s="8">
        <v>86100</v>
      </c>
      <c r="H29" s="8">
        <v>70000</v>
      </c>
      <c r="I29" s="8">
        <v>0</v>
      </c>
      <c r="J29" s="8">
        <v>0</v>
      </c>
      <c r="K29" s="8">
        <v>16100</v>
      </c>
      <c r="L29" s="8">
        <v>16100</v>
      </c>
      <c r="M29" s="8"/>
      <c r="N29" s="9">
        <f t="shared" si="0"/>
        <v>2228168.93</v>
      </c>
    </row>
    <row r="30" spans="1:14" ht="12.75">
      <c r="A30" s="16"/>
      <c r="B30" s="10" t="s">
        <v>56</v>
      </c>
      <c r="C30" s="11" t="s">
        <v>57</v>
      </c>
      <c r="D30" s="12">
        <v>1000</v>
      </c>
      <c r="E30" s="12">
        <v>0</v>
      </c>
      <c r="F30" s="12">
        <v>0</v>
      </c>
      <c r="G30" s="12">
        <v>0</v>
      </c>
      <c r="H30" s="12">
        <v>0</v>
      </c>
      <c r="I30" s="12">
        <v>0</v>
      </c>
      <c r="J30" s="12">
        <v>0</v>
      </c>
      <c r="K30" s="12">
        <v>0</v>
      </c>
      <c r="L30" s="12">
        <v>0</v>
      </c>
      <c r="M30" s="12"/>
      <c r="N30" s="13">
        <f t="shared" si="0"/>
        <v>1000</v>
      </c>
    </row>
    <row r="31" spans="1:14" ht="25.5">
      <c r="A31" s="16"/>
      <c r="B31" s="10" t="s">
        <v>58</v>
      </c>
      <c r="C31" s="11" t="s">
        <v>59</v>
      </c>
      <c r="D31" s="12">
        <v>273043.03</v>
      </c>
      <c r="E31" s="12">
        <v>180250</v>
      </c>
      <c r="F31" s="12">
        <v>4300</v>
      </c>
      <c r="G31" s="12">
        <v>16100</v>
      </c>
      <c r="H31" s="12">
        <v>0</v>
      </c>
      <c r="I31" s="12">
        <v>0</v>
      </c>
      <c r="J31" s="12">
        <v>0</v>
      </c>
      <c r="K31" s="12">
        <v>16100</v>
      </c>
      <c r="L31" s="12">
        <v>16100</v>
      </c>
      <c r="M31" s="12"/>
      <c r="N31" s="13">
        <f t="shared" si="0"/>
        <v>289143.03</v>
      </c>
    </row>
    <row r="32" spans="1:14" ht="25.5">
      <c r="A32" s="16"/>
      <c r="B32" s="10" t="s">
        <v>60</v>
      </c>
      <c r="C32" s="11" t="s">
        <v>61</v>
      </c>
      <c r="D32" s="12">
        <v>10000</v>
      </c>
      <c r="E32" s="12">
        <v>0</v>
      </c>
      <c r="F32" s="12">
        <v>0</v>
      </c>
      <c r="G32" s="12">
        <v>0</v>
      </c>
      <c r="H32" s="12">
        <v>0</v>
      </c>
      <c r="I32" s="12">
        <v>0</v>
      </c>
      <c r="J32" s="12">
        <v>0</v>
      </c>
      <c r="K32" s="12">
        <v>0</v>
      </c>
      <c r="L32" s="12">
        <v>0</v>
      </c>
      <c r="M32" s="12"/>
      <c r="N32" s="13">
        <f t="shared" si="0"/>
        <v>10000</v>
      </c>
    </row>
    <row r="33" spans="1:14" ht="38.25">
      <c r="A33" s="16"/>
      <c r="B33" s="10" t="s">
        <v>62</v>
      </c>
      <c r="C33" s="11" t="s">
        <v>63</v>
      </c>
      <c r="D33" s="12">
        <v>1858025.9</v>
      </c>
      <c r="E33" s="12">
        <v>1328800</v>
      </c>
      <c r="F33" s="12">
        <v>10900</v>
      </c>
      <c r="G33" s="12">
        <v>70000</v>
      </c>
      <c r="H33" s="12">
        <v>70000</v>
      </c>
      <c r="I33" s="12">
        <v>0</v>
      </c>
      <c r="J33" s="12">
        <v>0</v>
      </c>
      <c r="K33" s="12">
        <v>0</v>
      </c>
      <c r="L33" s="12">
        <v>0</v>
      </c>
      <c r="M33" s="12"/>
      <c r="N33" s="13">
        <f t="shared" si="0"/>
        <v>1928025.9</v>
      </c>
    </row>
    <row r="34" spans="1:14" ht="12.75">
      <c r="A34" s="16"/>
      <c r="B34" s="6" t="s">
        <v>64</v>
      </c>
      <c r="C34" s="7" t="s">
        <v>65</v>
      </c>
      <c r="D34" s="8">
        <v>261102</v>
      </c>
      <c r="E34" s="8">
        <v>0</v>
      </c>
      <c r="F34" s="8">
        <v>0</v>
      </c>
      <c r="G34" s="8">
        <v>0</v>
      </c>
      <c r="H34" s="8">
        <v>0</v>
      </c>
      <c r="I34" s="8">
        <v>0</v>
      </c>
      <c r="J34" s="8">
        <v>0</v>
      </c>
      <c r="K34" s="8">
        <v>0</v>
      </c>
      <c r="L34" s="8">
        <v>0</v>
      </c>
      <c r="M34" s="8"/>
      <c r="N34" s="9">
        <f t="shared" si="0"/>
        <v>261102</v>
      </c>
    </row>
    <row r="35" spans="1:14" ht="25.5">
      <c r="A35" s="16"/>
      <c r="B35" s="10" t="s">
        <v>66</v>
      </c>
      <c r="C35" s="11" t="s">
        <v>67</v>
      </c>
      <c r="D35" s="12">
        <v>10000</v>
      </c>
      <c r="E35" s="12">
        <v>0</v>
      </c>
      <c r="F35" s="12">
        <v>0</v>
      </c>
      <c r="G35" s="12">
        <v>0</v>
      </c>
      <c r="H35" s="12">
        <v>0</v>
      </c>
      <c r="I35" s="12">
        <v>0</v>
      </c>
      <c r="J35" s="12">
        <v>0</v>
      </c>
      <c r="K35" s="12">
        <v>0</v>
      </c>
      <c r="L35" s="12">
        <v>0</v>
      </c>
      <c r="M35" s="12"/>
      <c r="N35" s="13">
        <f t="shared" si="0"/>
        <v>10000</v>
      </c>
    </row>
    <row r="36" spans="1:14" ht="12.75">
      <c r="A36" s="16"/>
      <c r="B36" s="10" t="s">
        <v>68</v>
      </c>
      <c r="C36" s="11" t="s">
        <v>69</v>
      </c>
      <c r="D36" s="12">
        <v>55227</v>
      </c>
      <c r="E36" s="12">
        <v>0</v>
      </c>
      <c r="F36" s="12">
        <v>0</v>
      </c>
      <c r="G36" s="12">
        <v>0</v>
      </c>
      <c r="H36" s="12">
        <v>0</v>
      </c>
      <c r="I36" s="12">
        <v>0</v>
      </c>
      <c r="J36" s="12">
        <v>0</v>
      </c>
      <c r="K36" s="12">
        <v>0</v>
      </c>
      <c r="L36" s="12">
        <v>0</v>
      </c>
      <c r="M36" s="12"/>
      <c r="N36" s="13">
        <f t="shared" si="0"/>
        <v>55227</v>
      </c>
    </row>
    <row r="37" spans="1:14" ht="63.75">
      <c r="A37" s="16"/>
      <c r="B37" s="10" t="s">
        <v>70</v>
      </c>
      <c r="C37" s="11" t="s">
        <v>71</v>
      </c>
      <c r="D37" s="12">
        <v>195875</v>
      </c>
      <c r="E37" s="12">
        <v>0</v>
      </c>
      <c r="F37" s="12">
        <v>0</v>
      </c>
      <c r="G37" s="12">
        <v>0</v>
      </c>
      <c r="H37" s="12">
        <v>0</v>
      </c>
      <c r="I37" s="12">
        <v>0</v>
      </c>
      <c r="J37" s="12">
        <v>0</v>
      </c>
      <c r="K37" s="12">
        <v>0</v>
      </c>
      <c r="L37" s="12">
        <v>0</v>
      </c>
      <c r="M37" s="12"/>
      <c r="N37" s="13">
        <f t="shared" si="0"/>
        <v>195875</v>
      </c>
    </row>
    <row r="38" spans="1:14" ht="38.25">
      <c r="A38" s="16"/>
      <c r="B38" s="6" t="s">
        <v>72</v>
      </c>
      <c r="C38" s="7" t="s">
        <v>73</v>
      </c>
      <c r="D38" s="8">
        <v>14600</v>
      </c>
      <c r="E38" s="8">
        <v>0</v>
      </c>
      <c r="F38" s="8">
        <v>0</v>
      </c>
      <c r="G38" s="8">
        <v>0</v>
      </c>
      <c r="H38" s="8">
        <v>0</v>
      </c>
      <c r="I38" s="8">
        <v>0</v>
      </c>
      <c r="J38" s="8">
        <v>0</v>
      </c>
      <c r="K38" s="8">
        <v>0</v>
      </c>
      <c r="L38" s="8">
        <v>0</v>
      </c>
      <c r="M38" s="8"/>
      <c r="N38" s="9">
        <f t="shared" si="0"/>
        <v>14600</v>
      </c>
    </row>
    <row r="39" spans="1:14" ht="38.25">
      <c r="A39" s="16"/>
      <c r="B39" s="10" t="s">
        <v>74</v>
      </c>
      <c r="C39" s="11" t="s">
        <v>75</v>
      </c>
      <c r="D39" s="12">
        <v>14600</v>
      </c>
      <c r="E39" s="12">
        <v>0</v>
      </c>
      <c r="F39" s="12">
        <v>0</v>
      </c>
      <c r="G39" s="12">
        <v>0</v>
      </c>
      <c r="H39" s="12">
        <v>0</v>
      </c>
      <c r="I39" s="12">
        <v>0</v>
      </c>
      <c r="J39" s="12">
        <v>0</v>
      </c>
      <c r="K39" s="12">
        <v>0</v>
      </c>
      <c r="L39" s="12">
        <v>0</v>
      </c>
      <c r="M39" s="12"/>
      <c r="N39" s="13">
        <f t="shared" si="0"/>
        <v>14600</v>
      </c>
    </row>
    <row r="40" spans="1:14" ht="25.5">
      <c r="A40" s="16"/>
      <c r="B40" s="6" t="s">
        <v>76</v>
      </c>
      <c r="C40" s="7" t="s">
        <v>77</v>
      </c>
      <c r="D40" s="8">
        <v>23964663.009999998</v>
      </c>
      <c r="E40" s="8">
        <v>14943890</v>
      </c>
      <c r="F40" s="8">
        <v>2333975</v>
      </c>
      <c r="G40" s="8">
        <v>548918</v>
      </c>
      <c r="H40" s="8">
        <v>160840</v>
      </c>
      <c r="I40" s="8">
        <v>20000</v>
      </c>
      <c r="J40" s="8">
        <v>0</v>
      </c>
      <c r="K40" s="8">
        <v>388078</v>
      </c>
      <c r="L40" s="8">
        <v>324078</v>
      </c>
      <c r="M40" s="8"/>
      <c r="N40" s="9">
        <f t="shared" si="0"/>
        <v>24513581.009999998</v>
      </c>
    </row>
    <row r="41" spans="1:14" ht="12.75">
      <c r="A41" s="16"/>
      <c r="B41" s="6" t="s">
        <v>78</v>
      </c>
      <c r="C41" s="7" t="s">
        <v>79</v>
      </c>
      <c r="D41" s="8">
        <v>23964663.009999998</v>
      </c>
      <c r="E41" s="8">
        <v>14943890</v>
      </c>
      <c r="F41" s="8">
        <v>2333975</v>
      </c>
      <c r="G41" s="8">
        <v>548918</v>
      </c>
      <c r="H41" s="8">
        <v>160840</v>
      </c>
      <c r="I41" s="8">
        <v>20000</v>
      </c>
      <c r="J41" s="8">
        <v>0</v>
      </c>
      <c r="K41" s="8">
        <v>388078</v>
      </c>
      <c r="L41" s="8">
        <v>324078</v>
      </c>
      <c r="M41" s="8">
        <v>94878</v>
      </c>
      <c r="N41" s="9">
        <f t="shared" si="0"/>
        <v>24513581.009999998</v>
      </c>
    </row>
    <row r="42" spans="1:14" ht="51">
      <c r="A42" s="16"/>
      <c r="B42" s="10" t="s">
        <v>80</v>
      </c>
      <c r="C42" s="11" t="s">
        <v>81</v>
      </c>
      <c r="D42" s="12">
        <v>22124074.32</v>
      </c>
      <c r="E42" s="12">
        <v>13682380</v>
      </c>
      <c r="F42" s="12">
        <v>2263604</v>
      </c>
      <c r="G42" s="12">
        <v>489418</v>
      </c>
      <c r="H42" s="12">
        <v>115840</v>
      </c>
      <c r="I42" s="12">
        <v>0</v>
      </c>
      <c r="J42" s="12">
        <v>0</v>
      </c>
      <c r="K42" s="12">
        <v>373578</v>
      </c>
      <c r="L42" s="12">
        <v>309578</v>
      </c>
      <c r="M42" s="12">
        <v>93378</v>
      </c>
      <c r="N42" s="13">
        <f t="shared" si="0"/>
        <v>22613492.32</v>
      </c>
    </row>
    <row r="43" spans="1:14" ht="25.5">
      <c r="A43" s="16"/>
      <c r="B43" s="10" t="s">
        <v>82</v>
      </c>
      <c r="C43" s="11" t="s">
        <v>83</v>
      </c>
      <c r="D43" s="12">
        <v>600784.3</v>
      </c>
      <c r="E43" s="12">
        <v>422420</v>
      </c>
      <c r="F43" s="12">
        <v>24295</v>
      </c>
      <c r="G43" s="12">
        <v>2000</v>
      </c>
      <c r="H43" s="12">
        <v>0</v>
      </c>
      <c r="I43" s="12">
        <v>0</v>
      </c>
      <c r="J43" s="12">
        <v>0</v>
      </c>
      <c r="K43" s="12">
        <v>2000</v>
      </c>
      <c r="L43" s="12">
        <v>2000</v>
      </c>
      <c r="M43" s="12"/>
      <c r="N43" s="13">
        <f t="shared" si="0"/>
        <v>602784.3</v>
      </c>
    </row>
    <row r="44" spans="1:14" ht="25.5">
      <c r="A44" s="16"/>
      <c r="B44" s="10" t="s">
        <v>84</v>
      </c>
      <c r="C44" s="11" t="s">
        <v>85</v>
      </c>
      <c r="D44" s="12">
        <v>356975.54</v>
      </c>
      <c r="E44" s="12">
        <v>255505</v>
      </c>
      <c r="F44" s="12">
        <v>3610</v>
      </c>
      <c r="G44" s="12">
        <v>0</v>
      </c>
      <c r="H44" s="12">
        <v>0</v>
      </c>
      <c r="I44" s="12">
        <v>0</v>
      </c>
      <c r="J44" s="12">
        <v>0</v>
      </c>
      <c r="K44" s="12">
        <v>0</v>
      </c>
      <c r="L44" s="12">
        <v>0</v>
      </c>
      <c r="M44" s="12"/>
      <c r="N44" s="13">
        <f t="shared" si="0"/>
        <v>356975.54</v>
      </c>
    </row>
    <row r="45" spans="1:14" ht="25.5">
      <c r="A45" s="16"/>
      <c r="B45" s="10" t="s">
        <v>86</v>
      </c>
      <c r="C45" s="11" t="s">
        <v>87</v>
      </c>
      <c r="D45" s="12">
        <v>310888.9</v>
      </c>
      <c r="E45" s="12">
        <v>212400</v>
      </c>
      <c r="F45" s="12">
        <v>5791</v>
      </c>
      <c r="G45" s="12">
        <v>8000</v>
      </c>
      <c r="H45" s="12">
        <v>0</v>
      </c>
      <c r="I45" s="12">
        <v>0</v>
      </c>
      <c r="J45" s="12">
        <v>0</v>
      </c>
      <c r="K45" s="12">
        <v>8000</v>
      </c>
      <c r="L45" s="12">
        <v>8000</v>
      </c>
      <c r="M45" s="12"/>
      <c r="N45" s="13">
        <f t="shared" si="0"/>
        <v>318888.9</v>
      </c>
    </row>
    <row r="46" spans="1:14" ht="25.5">
      <c r="A46" s="16"/>
      <c r="B46" s="10" t="s">
        <v>88</v>
      </c>
      <c r="C46" s="11" t="s">
        <v>89</v>
      </c>
      <c r="D46" s="12">
        <v>149763.58</v>
      </c>
      <c r="E46" s="12">
        <v>98715</v>
      </c>
      <c r="F46" s="12">
        <v>4600</v>
      </c>
      <c r="G46" s="12">
        <v>4500</v>
      </c>
      <c r="H46" s="12">
        <v>0</v>
      </c>
      <c r="I46" s="12">
        <v>0</v>
      </c>
      <c r="J46" s="12">
        <v>0</v>
      </c>
      <c r="K46" s="12">
        <v>4500</v>
      </c>
      <c r="L46" s="12">
        <v>4500</v>
      </c>
      <c r="M46" s="12">
        <v>1500</v>
      </c>
      <c r="N46" s="13">
        <f t="shared" si="0"/>
        <v>154263.58</v>
      </c>
    </row>
    <row r="47" spans="1:14" ht="12.75">
      <c r="A47" s="16"/>
      <c r="B47" s="10" t="s">
        <v>90</v>
      </c>
      <c r="C47" s="11" t="s">
        <v>91</v>
      </c>
      <c r="D47" s="12">
        <v>404076.37</v>
      </c>
      <c r="E47" s="12">
        <v>272470</v>
      </c>
      <c r="F47" s="12">
        <v>32075</v>
      </c>
      <c r="G47" s="12">
        <v>45000</v>
      </c>
      <c r="H47" s="12">
        <v>45000</v>
      </c>
      <c r="I47" s="12">
        <v>20000</v>
      </c>
      <c r="J47" s="12">
        <v>0</v>
      </c>
      <c r="K47" s="12">
        <v>0</v>
      </c>
      <c r="L47" s="12">
        <v>0</v>
      </c>
      <c r="M47" s="12"/>
      <c r="N47" s="13">
        <f t="shared" si="0"/>
        <v>449076.37</v>
      </c>
    </row>
    <row r="48" spans="1:14" ht="38.25">
      <c r="A48" s="16"/>
      <c r="B48" s="10" t="s">
        <v>92</v>
      </c>
      <c r="C48" s="11" t="s">
        <v>93</v>
      </c>
      <c r="D48" s="12">
        <v>18100</v>
      </c>
      <c r="E48" s="12">
        <v>0</v>
      </c>
      <c r="F48" s="12">
        <v>0</v>
      </c>
      <c r="G48" s="12">
        <v>0</v>
      </c>
      <c r="H48" s="12">
        <v>0</v>
      </c>
      <c r="I48" s="12">
        <v>0</v>
      </c>
      <c r="J48" s="12">
        <v>0</v>
      </c>
      <c r="K48" s="12">
        <v>0</v>
      </c>
      <c r="L48" s="12">
        <v>0</v>
      </c>
      <c r="M48" s="12"/>
      <c r="N48" s="13">
        <f t="shared" si="0"/>
        <v>18100</v>
      </c>
    </row>
    <row r="49" spans="1:14" ht="25.5">
      <c r="A49" s="16"/>
      <c r="B49" s="6" t="s">
        <v>28</v>
      </c>
      <c r="C49" s="7" t="s">
        <v>29</v>
      </c>
      <c r="D49" s="8">
        <v>0</v>
      </c>
      <c r="E49" s="8">
        <v>0</v>
      </c>
      <c r="F49" s="8">
        <v>0</v>
      </c>
      <c r="G49" s="8">
        <v>0</v>
      </c>
      <c r="H49" s="8">
        <v>0</v>
      </c>
      <c r="I49" s="8">
        <v>0</v>
      </c>
      <c r="J49" s="8">
        <v>0</v>
      </c>
      <c r="K49" s="8">
        <v>0</v>
      </c>
      <c r="L49" s="8">
        <v>0</v>
      </c>
      <c r="M49" s="8"/>
      <c r="N49" s="9">
        <f t="shared" si="0"/>
        <v>0</v>
      </c>
    </row>
    <row r="50" spans="1:14" ht="63.75">
      <c r="A50" s="16"/>
      <c r="B50" s="10" t="s">
        <v>94</v>
      </c>
      <c r="C50" s="11" t="s">
        <v>95</v>
      </c>
      <c r="D50" s="12">
        <v>0</v>
      </c>
      <c r="E50" s="12">
        <v>0</v>
      </c>
      <c r="F50" s="12">
        <v>0</v>
      </c>
      <c r="G50" s="12">
        <v>0</v>
      </c>
      <c r="H50" s="12">
        <v>0</v>
      </c>
      <c r="I50" s="12">
        <v>0</v>
      </c>
      <c r="J50" s="12">
        <v>0</v>
      </c>
      <c r="K50" s="12">
        <v>0</v>
      </c>
      <c r="L50" s="12">
        <v>0</v>
      </c>
      <c r="M50" s="12"/>
      <c r="N50" s="13">
        <f t="shared" si="0"/>
        <v>0</v>
      </c>
    </row>
    <row r="51" spans="1:14" ht="25.5">
      <c r="A51" s="16"/>
      <c r="B51" s="6" t="s">
        <v>96</v>
      </c>
      <c r="C51" s="7" t="s">
        <v>97</v>
      </c>
      <c r="D51" s="8">
        <v>20086387.089999996</v>
      </c>
      <c r="E51" s="8">
        <v>0</v>
      </c>
      <c r="F51" s="8">
        <v>0</v>
      </c>
      <c r="G51" s="8">
        <v>50205</v>
      </c>
      <c r="H51" s="8">
        <v>0</v>
      </c>
      <c r="I51" s="8">
        <v>0</v>
      </c>
      <c r="J51" s="8">
        <v>0</v>
      </c>
      <c r="K51" s="8">
        <v>50205</v>
      </c>
      <c r="L51" s="8">
        <v>50205</v>
      </c>
      <c r="M51" s="8"/>
      <c r="N51" s="9">
        <f t="shared" si="0"/>
        <v>20136592.089999996</v>
      </c>
    </row>
    <row r="52" spans="1:14" ht="12.75">
      <c r="A52" s="16"/>
      <c r="B52" s="6" t="s">
        <v>78</v>
      </c>
      <c r="C52" s="7" t="s">
        <v>79</v>
      </c>
      <c r="D52" s="8">
        <v>492200</v>
      </c>
      <c r="E52" s="8">
        <v>0</v>
      </c>
      <c r="F52" s="8">
        <v>0</v>
      </c>
      <c r="G52" s="8">
        <v>0</v>
      </c>
      <c r="H52" s="8">
        <v>0</v>
      </c>
      <c r="I52" s="8">
        <v>0</v>
      </c>
      <c r="J52" s="8">
        <v>0</v>
      </c>
      <c r="K52" s="8">
        <v>0</v>
      </c>
      <c r="L52" s="8">
        <v>0</v>
      </c>
      <c r="M52" s="8"/>
      <c r="N52" s="9">
        <f t="shared" si="0"/>
        <v>492200</v>
      </c>
    </row>
    <row r="53" spans="1:14" ht="25.5">
      <c r="A53" s="16"/>
      <c r="B53" s="10" t="s">
        <v>98</v>
      </c>
      <c r="C53" s="11" t="s">
        <v>99</v>
      </c>
      <c r="D53" s="12">
        <v>492200</v>
      </c>
      <c r="E53" s="12">
        <v>0</v>
      </c>
      <c r="F53" s="12">
        <v>0</v>
      </c>
      <c r="G53" s="12">
        <v>0</v>
      </c>
      <c r="H53" s="12">
        <v>0</v>
      </c>
      <c r="I53" s="12">
        <v>0</v>
      </c>
      <c r="J53" s="12">
        <v>0</v>
      </c>
      <c r="K53" s="12">
        <v>0</v>
      </c>
      <c r="L53" s="12">
        <v>0</v>
      </c>
      <c r="M53" s="12"/>
      <c r="N53" s="13">
        <f t="shared" si="0"/>
        <v>492200</v>
      </c>
    </row>
    <row r="54" spans="1:14" ht="25.5">
      <c r="A54" s="16"/>
      <c r="B54" s="6" t="s">
        <v>28</v>
      </c>
      <c r="C54" s="7" t="s">
        <v>29</v>
      </c>
      <c r="D54" s="8">
        <v>19592126.089999996</v>
      </c>
      <c r="E54" s="8">
        <v>0</v>
      </c>
      <c r="F54" s="8">
        <v>0</v>
      </c>
      <c r="G54" s="8">
        <v>50205</v>
      </c>
      <c r="H54" s="8">
        <v>0</v>
      </c>
      <c r="I54" s="8">
        <v>0</v>
      </c>
      <c r="J54" s="8">
        <v>0</v>
      </c>
      <c r="K54" s="8">
        <v>50205</v>
      </c>
      <c r="L54" s="8">
        <v>50205</v>
      </c>
      <c r="M54" s="8">
        <v>50205</v>
      </c>
      <c r="N54" s="9">
        <f t="shared" si="0"/>
        <v>19642331.089999996</v>
      </c>
    </row>
    <row r="55" spans="1:14" ht="89.25">
      <c r="A55" s="16"/>
      <c r="B55" s="10" t="s">
        <v>100</v>
      </c>
      <c r="C55" s="11" t="s">
        <v>101</v>
      </c>
      <c r="D55" s="12">
        <v>694554.35</v>
      </c>
      <c r="E55" s="12">
        <v>0</v>
      </c>
      <c r="F55" s="12">
        <v>0</v>
      </c>
      <c r="G55" s="12">
        <v>0</v>
      </c>
      <c r="H55" s="12">
        <v>0</v>
      </c>
      <c r="I55" s="12">
        <v>0</v>
      </c>
      <c r="J55" s="12">
        <v>0</v>
      </c>
      <c r="K55" s="12">
        <v>0</v>
      </c>
      <c r="L55" s="12">
        <v>0</v>
      </c>
      <c r="M55" s="12"/>
      <c r="N55" s="13">
        <f t="shared" si="0"/>
        <v>694554.35</v>
      </c>
    </row>
    <row r="56" spans="1:14" ht="89.25">
      <c r="A56" s="16"/>
      <c r="B56" s="10" t="s">
        <v>102</v>
      </c>
      <c r="C56" s="11" t="s">
        <v>101</v>
      </c>
      <c r="D56" s="12">
        <v>135357.99</v>
      </c>
      <c r="E56" s="12">
        <v>0</v>
      </c>
      <c r="F56" s="12">
        <v>0</v>
      </c>
      <c r="G56" s="12">
        <v>0</v>
      </c>
      <c r="H56" s="12">
        <v>0</v>
      </c>
      <c r="I56" s="12">
        <v>0</v>
      </c>
      <c r="J56" s="12">
        <v>0</v>
      </c>
      <c r="K56" s="12">
        <v>0</v>
      </c>
      <c r="L56" s="12">
        <v>0</v>
      </c>
      <c r="M56" s="12"/>
      <c r="N56" s="13">
        <f t="shared" si="0"/>
        <v>135357.99</v>
      </c>
    </row>
    <row r="57" spans="1:14" ht="89.25">
      <c r="A57" s="16"/>
      <c r="B57" s="10" t="s">
        <v>103</v>
      </c>
      <c r="C57" s="11" t="s">
        <v>104</v>
      </c>
      <c r="D57" s="12">
        <v>500</v>
      </c>
      <c r="E57" s="12">
        <v>0</v>
      </c>
      <c r="F57" s="12">
        <v>0</v>
      </c>
      <c r="G57" s="12">
        <v>50205</v>
      </c>
      <c r="H57" s="12">
        <v>0</v>
      </c>
      <c r="I57" s="12">
        <v>0</v>
      </c>
      <c r="J57" s="12">
        <v>0</v>
      </c>
      <c r="K57" s="12">
        <v>50205</v>
      </c>
      <c r="L57" s="12">
        <v>50205</v>
      </c>
      <c r="M57" s="12">
        <v>50205</v>
      </c>
      <c r="N57" s="13">
        <f t="shared" si="0"/>
        <v>50705</v>
      </c>
    </row>
    <row r="58" spans="1:14" ht="89.25">
      <c r="A58" s="16"/>
      <c r="B58" s="10" t="s">
        <v>105</v>
      </c>
      <c r="C58" s="11" t="s">
        <v>106</v>
      </c>
      <c r="D58" s="12">
        <v>66189.2</v>
      </c>
      <c r="E58" s="12">
        <v>0</v>
      </c>
      <c r="F58" s="12">
        <v>0</v>
      </c>
      <c r="G58" s="12">
        <v>0</v>
      </c>
      <c r="H58" s="12">
        <v>0</v>
      </c>
      <c r="I58" s="12">
        <v>0</v>
      </c>
      <c r="J58" s="12">
        <v>0</v>
      </c>
      <c r="K58" s="12">
        <v>0</v>
      </c>
      <c r="L58" s="12">
        <v>0</v>
      </c>
      <c r="M58" s="12"/>
      <c r="N58" s="13">
        <f t="shared" si="0"/>
        <v>66189.2</v>
      </c>
    </row>
    <row r="59" spans="1:14" ht="89.25">
      <c r="A59" s="16"/>
      <c r="B59" s="10" t="s">
        <v>107</v>
      </c>
      <c r="C59" s="11" t="s">
        <v>106</v>
      </c>
      <c r="D59" s="12">
        <v>1516.69</v>
      </c>
      <c r="E59" s="12">
        <v>0</v>
      </c>
      <c r="F59" s="12">
        <v>0</v>
      </c>
      <c r="G59" s="12">
        <v>0</v>
      </c>
      <c r="H59" s="12">
        <v>0</v>
      </c>
      <c r="I59" s="12">
        <v>0</v>
      </c>
      <c r="J59" s="12">
        <v>0</v>
      </c>
      <c r="K59" s="12">
        <v>0</v>
      </c>
      <c r="L59" s="12">
        <v>0</v>
      </c>
      <c r="M59" s="12"/>
      <c r="N59" s="13">
        <f t="shared" si="0"/>
        <v>1516.69</v>
      </c>
    </row>
    <row r="60" spans="1:14" ht="89.25">
      <c r="A60" s="16"/>
      <c r="B60" s="10" t="s">
        <v>108</v>
      </c>
      <c r="C60" s="11" t="s">
        <v>109</v>
      </c>
      <c r="D60" s="12">
        <v>77289.37</v>
      </c>
      <c r="E60" s="12">
        <v>0</v>
      </c>
      <c r="F60" s="12">
        <v>0</v>
      </c>
      <c r="G60" s="12">
        <v>0</v>
      </c>
      <c r="H60" s="12">
        <v>0</v>
      </c>
      <c r="I60" s="12">
        <v>0</v>
      </c>
      <c r="J60" s="12">
        <v>0</v>
      </c>
      <c r="K60" s="12">
        <v>0</v>
      </c>
      <c r="L60" s="12">
        <v>0</v>
      </c>
      <c r="M60" s="12"/>
      <c r="N60" s="13">
        <f t="shared" si="0"/>
        <v>77289.37</v>
      </c>
    </row>
    <row r="61" spans="1:14" ht="89.25">
      <c r="A61" s="16"/>
      <c r="B61" s="10" t="s">
        <v>110</v>
      </c>
      <c r="C61" s="11" t="s">
        <v>111</v>
      </c>
      <c r="D61" s="12">
        <v>11449.4</v>
      </c>
      <c r="E61" s="12">
        <v>0</v>
      </c>
      <c r="F61" s="12">
        <v>0</v>
      </c>
      <c r="G61" s="12">
        <v>0</v>
      </c>
      <c r="H61" s="12">
        <v>0</v>
      </c>
      <c r="I61" s="12">
        <v>0</v>
      </c>
      <c r="J61" s="12">
        <v>0</v>
      </c>
      <c r="K61" s="12">
        <v>0</v>
      </c>
      <c r="L61" s="12">
        <v>0</v>
      </c>
      <c r="M61" s="12"/>
      <c r="N61" s="13">
        <f t="shared" si="0"/>
        <v>11449.4</v>
      </c>
    </row>
    <row r="62" spans="1:14" ht="76.5">
      <c r="A62" s="16"/>
      <c r="B62" s="10" t="s">
        <v>112</v>
      </c>
      <c r="C62" s="11" t="s">
        <v>113</v>
      </c>
      <c r="D62" s="12">
        <v>814</v>
      </c>
      <c r="E62" s="12">
        <v>0</v>
      </c>
      <c r="F62" s="12">
        <v>0</v>
      </c>
      <c r="G62" s="12">
        <v>0</v>
      </c>
      <c r="H62" s="12">
        <v>0</v>
      </c>
      <c r="I62" s="12">
        <v>0</v>
      </c>
      <c r="J62" s="12">
        <v>0</v>
      </c>
      <c r="K62" s="12">
        <v>0</v>
      </c>
      <c r="L62" s="12">
        <v>0</v>
      </c>
      <c r="M62" s="12"/>
      <c r="N62" s="13">
        <f t="shared" si="0"/>
        <v>814</v>
      </c>
    </row>
    <row r="63" spans="1:14" ht="89.25">
      <c r="A63" s="16"/>
      <c r="B63" s="10" t="s">
        <v>114</v>
      </c>
      <c r="C63" s="11" t="s">
        <v>115</v>
      </c>
      <c r="D63" s="12">
        <v>517637.53</v>
      </c>
      <c r="E63" s="12">
        <v>0</v>
      </c>
      <c r="F63" s="12">
        <v>0</v>
      </c>
      <c r="G63" s="12">
        <v>0</v>
      </c>
      <c r="H63" s="12">
        <v>0</v>
      </c>
      <c r="I63" s="12">
        <v>0</v>
      </c>
      <c r="J63" s="12">
        <v>0</v>
      </c>
      <c r="K63" s="12">
        <v>0</v>
      </c>
      <c r="L63" s="12">
        <v>0</v>
      </c>
      <c r="M63" s="12"/>
      <c r="N63" s="13">
        <f t="shared" si="0"/>
        <v>517637.53</v>
      </c>
    </row>
    <row r="64" spans="1:14" ht="89.25">
      <c r="A64" s="16"/>
      <c r="B64" s="10" t="s">
        <v>116</v>
      </c>
      <c r="C64" s="11" t="s">
        <v>115</v>
      </c>
      <c r="D64" s="12">
        <v>83734.8</v>
      </c>
      <c r="E64" s="12">
        <v>0</v>
      </c>
      <c r="F64" s="12">
        <v>0</v>
      </c>
      <c r="G64" s="12">
        <v>0</v>
      </c>
      <c r="H64" s="12">
        <v>0</v>
      </c>
      <c r="I64" s="12">
        <v>0</v>
      </c>
      <c r="J64" s="12">
        <v>0</v>
      </c>
      <c r="K64" s="12">
        <v>0</v>
      </c>
      <c r="L64" s="12">
        <v>0</v>
      </c>
      <c r="M64" s="12"/>
      <c r="N64" s="13">
        <f t="shared" si="0"/>
        <v>83734.8</v>
      </c>
    </row>
    <row r="65" spans="1:14" ht="25.5">
      <c r="A65" s="16"/>
      <c r="B65" s="10" t="s">
        <v>117</v>
      </c>
      <c r="C65" s="11" t="s">
        <v>118</v>
      </c>
      <c r="D65" s="12">
        <v>38320</v>
      </c>
      <c r="E65" s="12">
        <v>0</v>
      </c>
      <c r="F65" s="12">
        <v>0</v>
      </c>
      <c r="G65" s="12">
        <v>0</v>
      </c>
      <c r="H65" s="12">
        <v>0</v>
      </c>
      <c r="I65" s="12">
        <v>0</v>
      </c>
      <c r="J65" s="12">
        <v>0</v>
      </c>
      <c r="K65" s="12">
        <v>0</v>
      </c>
      <c r="L65" s="12">
        <v>0</v>
      </c>
      <c r="M65" s="12"/>
      <c r="N65" s="13">
        <f t="shared" si="0"/>
        <v>38320</v>
      </c>
    </row>
    <row r="66" spans="1:14" ht="89.25">
      <c r="A66" s="16"/>
      <c r="B66" s="10" t="s">
        <v>119</v>
      </c>
      <c r="C66" s="11" t="s">
        <v>120</v>
      </c>
      <c r="D66" s="12">
        <v>105760.17</v>
      </c>
      <c r="E66" s="12">
        <v>0</v>
      </c>
      <c r="F66" s="12">
        <v>0</v>
      </c>
      <c r="G66" s="12">
        <v>0</v>
      </c>
      <c r="H66" s="12">
        <v>0</v>
      </c>
      <c r="I66" s="12">
        <v>0</v>
      </c>
      <c r="J66" s="12">
        <v>0</v>
      </c>
      <c r="K66" s="12">
        <v>0</v>
      </c>
      <c r="L66" s="12">
        <v>0</v>
      </c>
      <c r="M66" s="12"/>
      <c r="N66" s="13">
        <f t="shared" si="0"/>
        <v>105760.17</v>
      </c>
    </row>
    <row r="67" spans="1:14" ht="89.25">
      <c r="A67" s="16"/>
      <c r="B67" s="10" t="s">
        <v>121</v>
      </c>
      <c r="C67" s="11" t="s">
        <v>120</v>
      </c>
      <c r="D67" s="12">
        <v>46278.78</v>
      </c>
      <c r="E67" s="12">
        <v>0</v>
      </c>
      <c r="F67" s="12">
        <v>0</v>
      </c>
      <c r="G67" s="12">
        <v>0</v>
      </c>
      <c r="H67" s="12">
        <v>0</v>
      </c>
      <c r="I67" s="12">
        <v>0</v>
      </c>
      <c r="J67" s="12">
        <v>0</v>
      </c>
      <c r="K67" s="12">
        <v>0</v>
      </c>
      <c r="L67" s="12">
        <v>0</v>
      </c>
      <c r="M67" s="12"/>
      <c r="N67" s="13">
        <f t="shared" si="0"/>
        <v>46278.78</v>
      </c>
    </row>
    <row r="68" spans="1:14" ht="25.5">
      <c r="A68" s="16"/>
      <c r="B68" s="10" t="s">
        <v>122</v>
      </c>
      <c r="C68" s="11" t="s">
        <v>123</v>
      </c>
      <c r="D68" s="12">
        <v>160000</v>
      </c>
      <c r="E68" s="12">
        <v>0</v>
      </c>
      <c r="F68" s="12">
        <v>0</v>
      </c>
      <c r="G68" s="12">
        <v>0</v>
      </c>
      <c r="H68" s="12">
        <v>0</v>
      </c>
      <c r="I68" s="12">
        <v>0</v>
      </c>
      <c r="J68" s="12">
        <v>0</v>
      </c>
      <c r="K68" s="12">
        <v>0</v>
      </c>
      <c r="L68" s="12">
        <v>0</v>
      </c>
      <c r="M68" s="12"/>
      <c r="N68" s="13">
        <f t="shared" si="0"/>
        <v>160000</v>
      </c>
    </row>
    <row r="69" spans="1:14" ht="25.5">
      <c r="A69" s="16"/>
      <c r="B69" s="10" t="s">
        <v>124</v>
      </c>
      <c r="C69" s="11" t="s">
        <v>125</v>
      </c>
      <c r="D69" s="12">
        <v>2836000</v>
      </c>
      <c r="E69" s="12">
        <v>0</v>
      </c>
      <c r="F69" s="12">
        <v>0</v>
      </c>
      <c r="G69" s="12">
        <v>0</v>
      </c>
      <c r="H69" s="12">
        <v>0</v>
      </c>
      <c r="I69" s="12">
        <v>0</v>
      </c>
      <c r="J69" s="12">
        <v>0</v>
      </c>
      <c r="K69" s="12">
        <v>0</v>
      </c>
      <c r="L69" s="12">
        <v>0</v>
      </c>
      <c r="M69" s="12"/>
      <c r="N69" s="13">
        <f t="shared" si="0"/>
        <v>2836000</v>
      </c>
    </row>
    <row r="70" spans="1:14" ht="12.75">
      <c r="A70" s="16"/>
      <c r="B70" s="10" t="s">
        <v>126</v>
      </c>
      <c r="C70" s="11" t="s">
        <v>127</v>
      </c>
      <c r="D70" s="12">
        <v>6973828.24</v>
      </c>
      <c r="E70" s="12">
        <v>0</v>
      </c>
      <c r="F70" s="12">
        <v>0</v>
      </c>
      <c r="G70" s="12">
        <v>0</v>
      </c>
      <c r="H70" s="12">
        <v>0</v>
      </c>
      <c r="I70" s="12">
        <v>0</v>
      </c>
      <c r="J70" s="12">
        <v>0</v>
      </c>
      <c r="K70" s="12">
        <v>0</v>
      </c>
      <c r="L70" s="12">
        <v>0</v>
      </c>
      <c r="M70" s="12"/>
      <c r="N70" s="13">
        <f t="shared" si="0"/>
        <v>6973828.24</v>
      </c>
    </row>
    <row r="71" spans="1:14" ht="25.5">
      <c r="A71" s="16"/>
      <c r="B71" s="10" t="s">
        <v>128</v>
      </c>
      <c r="C71" s="11" t="s">
        <v>129</v>
      </c>
      <c r="D71" s="12">
        <v>1059084.91</v>
      </c>
      <c r="E71" s="12">
        <v>0</v>
      </c>
      <c r="F71" s="12">
        <v>0</v>
      </c>
      <c r="G71" s="12">
        <v>0</v>
      </c>
      <c r="H71" s="12">
        <v>0</v>
      </c>
      <c r="I71" s="12">
        <v>0</v>
      </c>
      <c r="J71" s="12">
        <v>0</v>
      </c>
      <c r="K71" s="12">
        <v>0</v>
      </c>
      <c r="L71" s="12">
        <v>0</v>
      </c>
      <c r="M71" s="12"/>
      <c r="N71" s="13">
        <f t="shared" si="0"/>
        <v>1059084.91</v>
      </c>
    </row>
    <row r="72" spans="1:14" ht="12.75">
      <c r="A72" s="16"/>
      <c r="B72" s="10" t="s">
        <v>130</v>
      </c>
      <c r="C72" s="11" t="s">
        <v>131</v>
      </c>
      <c r="D72" s="12">
        <v>1476000</v>
      </c>
      <c r="E72" s="12">
        <v>0</v>
      </c>
      <c r="F72" s="12">
        <v>0</v>
      </c>
      <c r="G72" s="12">
        <v>0</v>
      </c>
      <c r="H72" s="12">
        <v>0</v>
      </c>
      <c r="I72" s="12">
        <v>0</v>
      </c>
      <c r="J72" s="12">
        <v>0</v>
      </c>
      <c r="K72" s="12">
        <v>0</v>
      </c>
      <c r="L72" s="12">
        <v>0</v>
      </c>
      <c r="M72" s="12"/>
      <c r="N72" s="13">
        <f t="shared" si="0"/>
        <v>1476000</v>
      </c>
    </row>
    <row r="73" spans="1:14" ht="12.75">
      <c r="A73" s="16"/>
      <c r="B73" s="10" t="s">
        <v>132</v>
      </c>
      <c r="C73" s="11" t="s">
        <v>133</v>
      </c>
      <c r="D73" s="12">
        <v>334000</v>
      </c>
      <c r="E73" s="12">
        <v>0</v>
      </c>
      <c r="F73" s="12">
        <v>0</v>
      </c>
      <c r="G73" s="12">
        <v>0</v>
      </c>
      <c r="H73" s="12">
        <v>0</v>
      </c>
      <c r="I73" s="12">
        <v>0</v>
      </c>
      <c r="J73" s="12">
        <v>0</v>
      </c>
      <c r="K73" s="12">
        <v>0</v>
      </c>
      <c r="L73" s="12">
        <v>0</v>
      </c>
      <c r="M73" s="12"/>
      <c r="N73" s="13">
        <f t="shared" si="0"/>
        <v>334000</v>
      </c>
    </row>
    <row r="74" spans="1:14" ht="12.75">
      <c r="A74" s="16"/>
      <c r="B74" s="10" t="s">
        <v>134</v>
      </c>
      <c r="C74" s="11" t="s">
        <v>135</v>
      </c>
      <c r="D74" s="12">
        <v>9000</v>
      </c>
      <c r="E74" s="12">
        <v>0</v>
      </c>
      <c r="F74" s="12">
        <v>0</v>
      </c>
      <c r="G74" s="12">
        <v>0</v>
      </c>
      <c r="H74" s="12">
        <v>0</v>
      </c>
      <c r="I74" s="12">
        <v>0</v>
      </c>
      <c r="J74" s="12">
        <v>0</v>
      </c>
      <c r="K74" s="12">
        <v>0</v>
      </c>
      <c r="L74" s="12">
        <v>0</v>
      </c>
      <c r="M74" s="12"/>
      <c r="N74" s="13">
        <f t="shared" si="0"/>
        <v>9000</v>
      </c>
    </row>
    <row r="75" spans="1:14" ht="25.5">
      <c r="A75" s="16"/>
      <c r="B75" s="10" t="s">
        <v>136</v>
      </c>
      <c r="C75" s="11" t="s">
        <v>137</v>
      </c>
      <c r="D75" s="12">
        <v>2276771.76</v>
      </c>
      <c r="E75" s="12">
        <v>0</v>
      </c>
      <c r="F75" s="12">
        <v>0</v>
      </c>
      <c r="G75" s="12">
        <v>0</v>
      </c>
      <c r="H75" s="12">
        <v>0</v>
      </c>
      <c r="I75" s="12">
        <v>0</v>
      </c>
      <c r="J75" s="12">
        <v>0</v>
      </c>
      <c r="K75" s="12">
        <v>0</v>
      </c>
      <c r="L75" s="12">
        <v>0</v>
      </c>
      <c r="M75" s="12"/>
      <c r="N75" s="13">
        <f t="shared" si="0"/>
        <v>2276771.76</v>
      </c>
    </row>
    <row r="76" spans="1:14" ht="38.25">
      <c r="A76" s="16"/>
      <c r="B76" s="10" t="s">
        <v>138</v>
      </c>
      <c r="C76" s="11" t="s">
        <v>139</v>
      </c>
      <c r="D76" s="12">
        <v>353620.04</v>
      </c>
      <c r="E76" s="12">
        <v>0</v>
      </c>
      <c r="F76" s="12">
        <v>0</v>
      </c>
      <c r="G76" s="12">
        <v>0</v>
      </c>
      <c r="H76" s="12">
        <v>0</v>
      </c>
      <c r="I76" s="12">
        <v>0</v>
      </c>
      <c r="J76" s="12">
        <v>0</v>
      </c>
      <c r="K76" s="12">
        <v>0</v>
      </c>
      <c r="L76" s="12">
        <v>0</v>
      </c>
      <c r="M76" s="12"/>
      <c r="N76" s="13">
        <f aca="true" t="shared" si="1" ref="N76:N101">D76+G76</f>
        <v>353620.04</v>
      </c>
    </row>
    <row r="77" spans="1:14" ht="51">
      <c r="A77" s="16"/>
      <c r="B77" s="10" t="s">
        <v>140</v>
      </c>
      <c r="C77" s="11" t="s">
        <v>141</v>
      </c>
      <c r="D77" s="12">
        <v>142563.77</v>
      </c>
      <c r="E77" s="12">
        <v>0</v>
      </c>
      <c r="F77" s="12">
        <v>0</v>
      </c>
      <c r="G77" s="12">
        <v>0</v>
      </c>
      <c r="H77" s="12">
        <v>0</v>
      </c>
      <c r="I77" s="12">
        <v>0</v>
      </c>
      <c r="J77" s="12">
        <v>0</v>
      </c>
      <c r="K77" s="12">
        <v>0</v>
      </c>
      <c r="L77" s="12">
        <v>0</v>
      </c>
      <c r="M77" s="12"/>
      <c r="N77" s="13">
        <f t="shared" si="1"/>
        <v>142563.77</v>
      </c>
    </row>
    <row r="78" spans="1:14" ht="25.5">
      <c r="A78" s="16"/>
      <c r="B78" s="10" t="s">
        <v>142</v>
      </c>
      <c r="C78" s="11" t="s">
        <v>143</v>
      </c>
      <c r="D78" s="12">
        <v>6600</v>
      </c>
      <c r="E78" s="12">
        <v>0</v>
      </c>
      <c r="F78" s="12">
        <v>0</v>
      </c>
      <c r="G78" s="12">
        <v>0</v>
      </c>
      <c r="H78" s="12">
        <v>0</v>
      </c>
      <c r="I78" s="12">
        <v>0</v>
      </c>
      <c r="J78" s="12">
        <v>0</v>
      </c>
      <c r="K78" s="12">
        <v>0</v>
      </c>
      <c r="L78" s="12">
        <v>0</v>
      </c>
      <c r="M78" s="12"/>
      <c r="N78" s="13">
        <f t="shared" si="1"/>
        <v>6600</v>
      </c>
    </row>
    <row r="79" spans="1:14" ht="25.5">
      <c r="A79" s="16"/>
      <c r="B79" s="10" t="s">
        <v>144</v>
      </c>
      <c r="C79" s="11" t="s">
        <v>145</v>
      </c>
      <c r="D79" s="12">
        <v>34000</v>
      </c>
      <c r="E79" s="12">
        <v>0</v>
      </c>
      <c r="F79" s="12">
        <v>0</v>
      </c>
      <c r="G79" s="12">
        <v>0</v>
      </c>
      <c r="H79" s="12">
        <v>0</v>
      </c>
      <c r="I79" s="12">
        <v>0</v>
      </c>
      <c r="J79" s="12">
        <v>0</v>
      </c>
      <c r="K79" s="12">
        <v>0</v>
      </c>
      <c r="L79" s="12">
        <v>0</v>
      </c>
      <c r="M79" s="12"/>
      <c r="N79" s="13">
        <f t="shared" si="1"/>
        <v>34000</v>
      </c>
    </row>
    <row r="80" spans="1:14" ht="63.75">
      <c r="A80" s="16"/>
      <c r="B80" s="10" t="s">
        <v>94</v>
      </c>
      <c r="C80" s="11" t="s">
        <v>95</v>
      </c>
      <c r="D80" s="12">
        <v>36540</v>
      </c>
      <c r="E80" s="12">
        <v>0</v>
      </c>
      <c r="F80" s="12">
        <v>0</v>
      </c>
      <c r="G80" s="12">
        <v>0</v>
      </c>
      <c r="H80" s="12">
        <v>0</v>
      </c>
      <c r="I80" s="12">
        <v>0</v>
      </c>
      <c r="J80" s="12">
        <v>0</v>
      </c>
      <c r="K80" s="12">
        <v>0</v>
      </c>
      <c r="L80" s="12">
        <v>0</v>
      </c>
      <c r="M80" s="12"/>
      <c r="N80" s="13">
        <f t="shared" si="1"/>
        <v>36540</v>
      </c>
    </row>
    <row r="81" spans="1:14" ht="76.5">
      <c r="A81" s="16"/>
      <c r="B81" s="10" t="s">
        <v>146</v>
      </c>
      <c r="C81" s="11" t="s">
        <v>147</v>
      </c>
      <c r="D81" s="12">
        <v>22800</v>
      </c>
      <c r="E81" s="12">
        <v>0</v>
      </c>
      <c r="F81" s="12">
        <v>0</v>
      </c>
      <c r="G81" s="12">
        <v>0</v>
      </c>
      <c r="H81" s="12">
        <v>0</v>
      </c>
      <c r="I81" s="12">
        <v>0</v>
      </c>
      <c r="J81" s="12">
        <v>0</v>
      </c>
      <c r="K81" s="12">
        <v>0</v>
      </c>
      <c r="L81" s="12">
        <v>0</v>
      </c>
      <c r="M81" s="12"/>
      <c r="N81" s="13">
        <f t="shared" si="1"/>
        <v>22800</v>
      </c>
    </row>
    <row r="82" spans="1:14" ht="25.5">
      <c r="A82" s="16"/>
      <c r="B82" s="10" t="s">
        <v>30</v>
      </c>
      <c r="C82" s="11" t="s">
        <v>31</v>
      </c>
      <c r="D82" s="12">
        <v>0</v>
      </c>
      <c r="E82" s="12">
        <v>0</v>
      </c>
      <c r="F82" s="12">
        <v>0</v>
      </c>
      <c r="G82" s="12">
        <v>0</v>
      </c>
      <c r="H82" s="12">
        <v>0</v>
      </c>
      <c r="I82" s="12">
        <v>0</v>
      </c>
      <c r="J82" s="12">
        <v>0</v>
      </c>
      <c r="K82" s="12">
        <v>0</v>
      </c>
      <c r="L82" s="12">
        <v>0</v>
      </c>
      <c r="M82" s="12"/>
      <c r="N82" s="13">
        <f t="shared" si="1"/>
        <v>0</v>
      </c>
    </row>
    <row r="83" spans="1:14" ht="25.5">
      <c r="A83" s="16"/>
      <c r="B83" s="10" t="s">
        <v>148</v>
      </c>
      <c r="C83" s="11" t="s">
        <v>149</v>
      </c>
      <c r="D83" s="12">
        <v>2091915.09</v>
      </c>
      <c r="E83" s="12">
        <v>0</v>
      </c>
      <c r="F83" s="12">
        <v>0</v>
      </c>
      <c r="G83" s="12">
        <v>0</v>
      </c>
      <c r="H83" s="12">
        <v>0</v>
      </c>
      <c r="I83" s="12">
        <v>0</v>
      </c>
      <c r="J83" s="12">
        <v>0</v>
      </c>
      <c r="K83" s="12">
        <v>0</v>
      </c>
      <c r="L83" s="12">
        <v>0</v>
      </c>
      <c r="M83" s="12"/>
      <c r="N83" s="13">
        <f t="shared" si="1"/>
        <v>2091915.09</v>
      </c>
    </row>
    <row r="84" spans="1:14" ht="38.25">
      <c r="A84" s="16"/>
      <c r="B84" s="6" t="s">
        <v>150</v>
      </c>
      <c r="C84" s="7" t="s">
        <v>151</v>
      </c>
      <c r="D84" s="8">
        <v>2061</v>
      </c>
      <c r="E84" s="8">
        <v>0</v>
      </c>
      <c r="F84" s="8">
        <v>0</v>
      </c>
      <c r="G84" s="8">
        <v>0</v>
      </c>
      <c r="H84" s="8">
        <v>0</v>
      </c>
      <c r="I84" s="8">
        <v>0</v>
      </c>
      <c r="J84" s="8">
        <v>0</v>
      </c>
      <c r="K84" s="8">
        <v>0</v>
      </c>
      <c r="L84" s="8">
        <v>0</v>
      </c>
      <c r="M84" s="8"/>
      <c r="N84" s="9">
        <f t="shared" si="1"/>
        <v>2061</v>
      </c>
    </row>
    <row r="85" spans="1:14" ht="38.25">
      <c r="A85" s="16"/>
      <c r="B85" s="10" t="s">
        <v>152</v>
      </c>
      <c r="C85" s="11" t="s">
        <v>153</v>
      </c>
      <c r="D85" s="12">
        <v>0</v>
      </c>
      <c r="E85" s="12">
        <v>0</v>
      </c>
      <c r="F85" s="12">
        <v>0</v>
      </c>
      <c r="G85" s="12">
        <v>0</v>
      </c>
      <c r="H85" s="12">
        <v>0</v>
      </c>
      <c r="I85" s="12">
        <v>0</v>
      </c>
      <c r="J85" s="12">
        <v>0</v>
      </c>
      <c r="K85" s="12">
        <v>0</v>
      </c>
      <c r="L85" s="12">
        <v>0</v>
      </c>
      <c r="M85" s="12"/>
      <c r="N85" s="13">
        <f t="shared" si="1"/>
        <v>0</v>
      </c>
    </row>
    <row r="86" spans="1:14" ht="38.25">
      <c r="A86" s="16"/>
      <c r="B86" s="10" t="s">
        <v>154</v>
      </c>
      <c r="C86" s="11" t="s">
        <v>155</v>
      </c>
      <c r="D86" s="12">
        <v>2061</v>
      </c>
      <c r="E86" s="12">
        <v>0</v>
      </c>
      <c r="F86" s="12">
        <v>0</v>
      </c>
      <c r="G86" s="12">
        <v>0</v>
      </c>
      <c r="H86" s="12">
        <v>0</v>
      </c>
      <c r="I86" s="12">
        <v>0</v>
      </c>
      <c r="J86" s="12">
        <v>0</v>
      </c>
      <c r="K86" s="12">
        <v>0</v>
      </c>
      <c r="L86" s="12">
        <v>0</v>
      </c>
      <c r="M86" s="12"/>
      <c r="N86" s="13">
        <f t="shared" si="1"/>
        <v>2061</v>
      </c>
    </row>
    <row r="87" spans="1:14" ht="12.75">
      <c r="A87" s="16"/>
      <c r="B87" s="6" t="s">
        <v>156</v>
      </c>
      <c r="C87" s="7" t="s">
        <v>157</v>
      </c>
      <c r="D87" s="8">
        <v>2345152.9</v>
      </c>
      <c r="E87" s="8">
        <v>1490050</v>
      </c>
      <c r="F87" s="8">
        <v>127350</v>
      </c>
      <c r="G87" s="8">
        <v>63750</v>
      </c>
      <c r="H87" s="8">
        <v>51900</v>
      </c>
      <c r="I87" s="8">
        <v>3460</v>
      </c>
      <c r="J87" s="8">
        <v>18400</v>
      </c>
      <c r="K87" s="8">
        <v>11850</v>
      </c>
      <c r="L87" s="8">
        <v>11850</v>
      </c>
      <c r="M87" s="8"/>
      <c r="N87" s="9">
        <f t="shared" si="1"/>
        <v>2408902.9</v>
      </c>
    </row>
    <row r="88" spans="1:14" ht="12.75">
      <c r="A88" s="16"/>
      <c r="B88" s="6" t="s">
        <v>158</v>
      </c>
      <c r="C88" s="7" t="s">
        <v>159</v>
      </c>
      <c r="D88" s="8">
        <v>2345152.9</v>
      </c>
      <c r="E88" s="8">
        <v>1490050</v>
      </c>
      <c r="F88" s="8">
        <v>127350</v>
      </c>
      <c r="G88" s="8">
        <v>63750</v>
      </c>
      <c r="H88" s="8">
        <v>51900</v>
      </c>
      <c r="I88" s="8">
        <v>3460</v>
      </c>
      <c r="J88" s="8">
        <v>18400</v>
      </c>
      <c r="K88" s="8">
        <v>11850</v>
      </c>
      <c r="L88" s="8">
        <v>11850</v>
      </c>
      <c r="M88" s="8"/>
      <c r="N88" s="9">
        <f t="shared" si="1"/>
        <v>2408902.9</v>
      </c>
    </row>
    <row r="89" spans="1:14" ht="25.5">
      <c r="A89" s="16"/>
      <c r="B89" s="10" t="s">
        <v>160</v>
      </c>
      <c r="C89" s="11" t="s">
        <v>161</v>
      </c>
      <c r="D89" s="12">
        <v>8480</v>
      </c>
      <c r="E89" s="12">
        <v>0</v>
      </c>
      <c r="F89" s="12">
        <v>0</v>
      </c>
      <c r="G89" s="12">
        <v>0</v>
      </c>
      <c r="H89" s="12">
        <v>0</v>
      </c>
      <c r="I89" s="12">
        <v>0</v>
      </c>
      <c r="J89" s="12">
        <v>0</v>
      </c>
      <c r="K89" s="12">
        <v>0</v>
      </c>
      <c r="L89" s="12">
        <v>0</v>
      </c>
      <c r="M89" s="12"/>
      <c r="N89" s="13">
        <f t="shared" si="1"/>
        <v>8480</v>
      </c>
    </row>
    <row r="90" spans="1:14" ht="12.75">
      <c r="A90" s="16"/>
      <c r="B90" s="10" t="s">
        <v>162</v>
      </c>
      <c r="C90" s="11" t="s">
        <v>163</v>
      </c>
      <c r="D90" s="12">
        <v>966425</v>
      </c>
      <c r="E90" s="12">
        <v>656445</v>
      </c>
      <c r="F90" s="12">
        <v>31270</v>
      </c>
      <c r="G90" s="12">
        <v>5900</v>
      </c>
      <c r="H90" s="12">
        <v>5900</v>
      </c>
      <c r="I90" s="12">
        <v>0</v>
      </c>
      <c r="J90" s="12">
        <v>2900</v>
      </c>
      <c r="K90" s="12">
        <v>0</v>
      </c>
      <c r="L90" s="12">
        <v>0</v>
      </c>
      <c r="M90" s="12"/>
      <c r="N90" s="13">
        <f t="shared" si="1"/>
        <v>972325</v>
      </c>
    </row>
    <row r="91" spans="1:14" ht="12.75">
      <c r="A91" s="16"/>
      <c r="B91" s="10" t="s">
        <v>164</v>
      </c>
      <c r="C91" s="11" t="s">
        <v>165</v>
      </c>
      <c r="D91" s="12">
        <v>106151</v>
      </c>
      <c r="E91" s="12">
        <v>52800</v>
      </c>
      <c r="F91" s="12">
        <v>7900</v>
      </c>
      <c r="G91" s="12">
        <v>2800</v>
      </c>
      <c r="H91" s="12">
        <v>800</v>
      </c>
      <c r="I91" s="12">
        <v>0</v>
      </c>
      <c r="J91" s="12">
        <v>300</v>
      </c>
      <c r="K91" s="12">
        <v>2000</v>
      </c>
      <c r="L91" s="12">
        <v>2000</v>
      </c>
      <c r="M91" s="12"/>
      <c r="N91" s="13">
        <f t="shared" si="1"/>
        <v>108951</v>
      </c>
    </row>
    <row r="92" spans="1:14" ht="25.5">
      <c r="A92" s="16"/>
      <c r="B92" s="10" t="s">
        <v>166</v>
      </c>
      <c r="C92" s="11" t="s">
        <v>167</v>
      </c>
      <c r="D92" s="12">
        <v>566404.9</v>
      </c>
      <c r="E92" s="12">
        <v>313265</v>
      </c>
      <c r="F92" s="12">
        <v>67700</v>
      </c>
      <c r="G92" s="12">
        <v>31200</v>
      </c>
      <c r="H92" s="12">
        <v>31200</v>
      </c>
      <c r="I92" s="12">
        <v>3460</v>
      </c>
      <c r="J92" s="12">
        <v>10900</v>
      </c>
      <c r="K92" s="12">
        <v>0</v>
      </c>
      <c r="L92" s="12">
        <v>0</v>
      </c>
      <c r="M92" s="12"/>
      <c r="N92" s="13">
        <f t="shared" si="1"/>
        <v>597604.9</v>
      </c>
    </row>
    <row r="93" spans="1:14" ht="12.75">
      <c r="A93" s="16"/>
      <c r="B93" s="10" t="s">
        <v>168</v>
      </c>
      <c r="C93" s="11" t="s">
        <v>169</v>
      </c>
      <c r="D93" s="12">
        <v>552868</v>
      </c>
      <c r="E93" s="12">
        <v>369485</v>
      </c>
      <c r="F93" s="12">
        <v>14100</v>
      </c>
      <c r="G93" s="12">
        <v>23850</v>
      </c>
      <c r="H93" s="12">
        <v>14000</v>
      </c>
      <c r="I93" s="12">
        <v>0</v>
      </c>
      <c r="J93" s="12">
        <v>4300</v>
      </c>
      <c r="K93" s="12">
        <v>9850</v>
      </c>
      <c r="L93" s="12">
        <v>9850</v>
      </c>
      <c r="M93" s="12"/>
      <c r="N93" s="13">
        <f t="shared" si="1"/>
        <v>576718</v>
      </c>
    </row>
    <row r="94" spans="1:14" ht="12.75">
      <c r="A94" s="16"/>
      <c r="B94" s="10" t="s">
        <v>170</v>
      </c>
      <c r="C94" s="11" t="s">
        <v>171</v>
      </c>
      <c r="D94" s="12">
        <v>144824</v>
      </c>
      <c r="E94" s="12">
        <v>98055</v>
      </c>
      <c r="F94" s="12">
        <v>6380</v>
      </c>
      <c r="G94" s="12">
        <v>0</v>
      </c>
      <c r="H94" s="12">
        <v>0</v>
      </c>
      <c r="I94" s="12">
        <v>0</v>
      </c>
      <c r="J94" s="12">
        <v>0</v>
      </c>
      <c r="K94" s="12">
        <v>0</v>
      </c>
      <c r="L94" s="12">
        <v>0</v>
      </c>
      <c r="M94" s="12"/>
      <c r="N94" s="13">
        <f t="shared" si="1"/>
        <v>144824</v>
      </c>
    </row>
    <row r="95" spans="1:14" ht="38.25">
      <c r="A95" s="16"/>
      <c r="B95" s="6" t="s">
        <v>172</v>
      </c>
      <c r="C95" s="7" t="s">
        <v>173</v>
      </c>
      <c r="D95" s="8">
        <v>493281</v>
      </c>
      <c r="E95" s="8">
        <v>0</v>
      </c>
      <c r="F95" s="8">
        <v>0</v>
      </c>
      <c r="G95" s="8">
        <v>366600</v>
      </c>
      <c r="H95" s="8">
        <v>117300</v>
      </c>
      <c r="I95" s="8">
        <v>0</v>
      </c>
      <c r="J95" s="8">
        <v>0</v>
      </c>
      <c r="K95" s="8">
        <v>249300</v>
      </c>
      <c r="L95" s="8">
        <v>0</v>
      </c>
      <c r="M95" s="8"/>
      <c r="N95" s="9">
        <f t="shared" si="1"/>
        <v>859881</v>
      </c>
    </row>
    <row r="96" spans="1:14" ht="25.5">
      <c r="A96" s="16"/>
      <c r="B96" s="6" t="s">
        <v>36</v>
      </c>
      <c r="C96" s="7" t="s">
        <v>37</v>
      </c>
      <c r="D96" s="8">
        <v>493281</v>
      </c>
      <c r="E96" s="8">
        <v>0</v>
      </c>
      <c r="F96" s="8">
        <v>0</v>
      </c>
      <c r="G96" s="8">
        <v>366600</v>
      </c>
      <c r="H96" s="8">
        <v>117300</v>
      </c>
      <c r="I96" s="8">
        <v>0</v>
      </c>
      <c r="J96" s="8">
        <v>0</v>
      </c>
      <c r="K96" s="8">
        <v>249300</v>
      </c>
      <c r="L96" s="8">
        <v>0</v>
      </c>
      <c r="M96" s="8"/>
      <c r="N96" s="9">
        <f t="shared" si="1"/>
        <v>859881</v>
      </c>
    </row>
    <row r="97" spans="1:14" ht="12.75">
      <c r="A97" s="16"/>
      <c r="B97" s="10" t="s">
        <v>174</v>
      </c>
      <c r="C97" s="11" t="s">
        <v>175</v>
      </c>
      <c r="D97" s="12">
        <v>10000</v>
      </c>
      <c r="E97" s="12">
        <v>0</v>
      </c>
      <c r="F97" s="12">
        <v>0</v>
      </c>
      <c r="G97" s="12">
        <v>0</v>
      </c>
      <c r="H97" s="12">
        <v>0</v>
      </c>
      <c r="I97" s="12">
        <v>0</v>
      </c>
      <c r="J97" s="12">
        <v>0</v>
      </c>
      <c r="K97" s="12">
        <v>0</v>
      </c>
      <c r="L97" s="12">
        <v>0</v>
      </c>
      <c r="M97" s="12"/>
      <c r="N97" s="13">
        <f t="shared" si="1"/>
        <v>10000</v>
      </c>
    </row>
    <row r="98" spans="1:14" ht="51">
      <c r="A98" s="16"/>
      <c r="B98" s="10" t="s">
        <v>176</v>
      </c>
      <c r="C98" s="11" t="s">
        <v>177</v>
      </c>
      <c r="D98" s="12">
        <v>432500</v>
      </c>
      <c r="E98" s="12">
        <v>0</v>
      </c>
      <c r="F98" s="12">
        <v>0</v>
      </c>
      <c r="G98" s="12">
        <v>0</v>
      </c>
      <c r="H98" s="12">
        <v>0</v>
      </c>
      <c r="I98" s="12">
        <v>0</v>
      </c>
      <c r="J98" s="12">
        <v>0</v>
      </c>
      <c r="K98" s="12">
        <v>0</v>
      </c>
      <c r="L98" s="12">
        <v>0</v>
      </c>
      <c r="M98" s="12"/>
      <c r="N98" s="13">
        <f t="shared" si="1"/>
        <v>432500</v>
      </c>
    </row>
    <row r="99" spans="1:14" ht="63.75">
      <c r="A99" s="16"/>
      <c r="B99" s="10" t="s">
        <v>178</v>
      </c>
      <c r="C99" s="11" t="s">
        <v>179</v>
      </c>
      <c r="D99" s="12">
        <v>0</v>
      </c>
      <c r="E99" s="12">
        <v>0</v>
      </c>
      <c r="F99" s="12">
        <v>0</v>
      </c>
      <c r="G99" s="12">
        <v>366600</v>
      </c>
      <c r="H99" s="12">
        <v>117300</v>
      </c>
      <c r="I99" s="12">
        <v>0</v>
      </c>
      <c r="J99" s="12">
        <v>0</v>
      </c>
      <c r="K99" s="12">
        <v>249300</v>
      </c>
      <c r="L99" s="12">
        <v>0</v>
      </c>
      <c r="M99" s="12"/>
      <c r="N99" s="13">
        <f t="shared" si="1"/>
        <v>366600</v>
      </c>
    </row>
    <row r="100" spans="1:14" ht="12.75">
      <c r="A100" s="16"/>
      <c r="B100" s="10" t="s">
        <v>180</v>
      </c>
      <c r="C100" s="11" t="s">
        <v>181</v>
      </c>
      <c r="D100" s="12">
        <v>50781</v>
      </c>
      <c r="E100" s="12">
        <v>0</v>
      </c>
      <c r="F100" s="12">
        <v>0</v>
      </c>
      <c r="G100" s="12">
        <v>0</v>
      </c>
      <c r="H100" s="12">
        <v>0</v>
      </c>
      <c r="I100" s="12">
        <v>0</v>
      </c>
      <c r="J100" s="12">
        <v>0</v>
      </c>
      <c r="K100" s="12">
        <v>0</v>
      </c>
      <c r="L100" s="12">
        <v>0</v>
      </c>
      <c r="M100" s="12"/>
      <c r="N100" s="13">
        <f t="shared" si="1"/>
        <v>50781</v>
      </c>
    </row>
    <row r="101" spans="1:14" ht="12.75">
      <c r="A101" s="17"/>
      <c r="B101" s="14" t="s">
        <v>182</v>
      </c>
      <c r="C101" s="14"/>
      <c r="D101" s="15">
        <v>59978291.34999999</v>
      </c>
      <c r="E101" s="15">
        <v>24348316.66</v>
      </c>
      <c r="F101" s="15">
        <v>3310740</v>
      </c>
      <c r="G101" s="15">
        <v>1384443</v>
      </c>
      <c r="H101" s="15">
        <v>469490</v>
      </c>
      <c r="I101" s="15">
        <v>23460</v>
      </c>
      <c r="J101" s="15">
        <v>24400</v>
      </c>
      <c r="K101" s="15">
        <v>914953</v>
      </c>
      <c r="L101" s="15">
        <v>531653</v>
      </c>
      <c r="M101" s="15">
        <v>163653</v>
      </c>
      <c r="N101" s="15">
        <f t="shared" si="1"/>
        <v>61362734.34999999</v>
      </c>
    </row>
    <row r="104" spans="3:10" ht="12.75">
      <c r="C104" s="2"/>
      <c r="J104" s="2"/>
    </row>
  </sheetData>
  <mergeCells count="22">
    <mergeCell ref="A7:A10"/>
    <mergeCell ref="B9:B10"/>
    <mergeCell ref="C9:C10"/>
    <mergeCell ref="E9:E10"/>
    <mergeCell ref="F9:F10"/>
    <mergeCell ref="H8:H10"/>
    <mergeCell ref="I8:J8"/>
    <mergeCell ref="K8:K10"/>
    <mergeCell ref="L8:M8"/>
    <mergeCell ref="I9:I10"/>
    <mergeCell ref="J9:J10"/>
    <mergeCell ref="L9:L10"/>
    <mergeCell ref="B4:N4"/>
    <mergeCell ref="B5:N5"/>
    <mergeCell ref="B7:B8"/>
    <mergeCell ref="C7:C8"/>
    <mergeCell ref="D7:F7"/>
    <mergeCell ref="G7:M7"/>
    <mergeCell ref="N7:N10"/>
    <mergeCell ref="D8:D10"/>
    <mergeCell ref="E8:F8"/>
    <mergeCell ref="G8:G10"/>
  </mergeCell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N126"/>
  <sheetViews>
    <sheetView zoomScale="75" zoomScaleNormal="75" workbookViewId="0" topLeftCell="A1">
      <pane xSplit="2" ySplit="12" topLeftCell="G13" activePane="bottomRight" state="frozen"/>
      <selection pane="topLeft" activeCell="A1" sqref="A1"/>
      <selection pane="topRight" activeCell="C1" sqref="C1"/>
      <selection pane="bottomLeft" activeCell="A12" sqref="A12"/>
      <selection pane="bottomRight" activeCell="J4" sqref="J4:M4"/>
    </sheetView>
  </sheetViews>
  <sheetFormatPr defaultColWidth="9.00390625" defaultRowHeight="12.75"/>
  <cols>
    <col min="1" max="1" width="9.25390625" style="0" bestFit="1" customWidth="1"/>
    <col min="2" max="2" width="39.00390625" style="0" customWidth="1"/>
    <col min="3" max="3" width="12.125" style="0" bestFit="1" customWidth="1"/>
    <col min="4" max="4" width="11.75390625" style="0" bestFit="1" customWidth="1"/>
    <col min="5" max="5" width="11.00390625" style="0" customWidth="1"/>
    <col min="6" max="6" width="10.75390625" style="0" bestFit="1" customWidth="1"/>
    <col min="7" max="7" width="11.625" style="0" customWidth="1"/>
    <col min="8" max="8" width="9.375" style="0" bestFit="1" customWidth="1"/>
    <col min="9" max="9" width="11.00390625" style="0" customWidth="1"/>
    <col min="10" max="11" width="9.625" style="0" bestFit="1" customWidth="1"/>
    <col min="12" max="12" width="15.75390625" style="0" customWidth="1"/>
    <col min="13" max="13" width="12.75390625" style="0" customWidth="1"/>
  </cols>
  <sheetData>
    <row r="1" spans="1:10" ht="12.75">
      <c r="A1" t="s">
        <v>0</v>
      </c>
      <c r="J1" t="s">
        <v>1</v>
      </c>
    </row>
    <row r="2" ht="12.75">
      <c r="J2" t="s">
        <v>183</v>
      </c>
    </row>
    <row r="3" ht="12.75">
      <c r="J3" t="s">
        <v>335</v>
      </c>
    </row>
    <row r="4" spans="10:13" ht="34.5" customHeight="1">
      <c r="J4" s="201" t="s">
        <v>374</v>
      </c>
      <c r="K4" s="201"/>
      <c r="L4" s="201"/>
      <c r="M4" s="201"/>
    </row>
    <row r="5" spans="1:13" ht="12.75">
      <c r="A5" s="193" t="s">
        <v>3</v>
      </c>
      <c r="B5" s="194"/>
      <c r="C5" s="194"/>
      <c r="D5" s="194"/>
      <c r="E5" s="194"/>
      <c r="F5" s="194"/>
      <c r="G5" s="194"/>
      <c r="H5" s="194"/>
      <c r="I5" s="194"/>
      <c r="J5" s="194"/>
      <c r="K5" s="194"/>
      <c r="L5" s="194"/>
      <c r="M5" s="194"/>
    </row>
    <row r="6" spans="1:13" ht="12.75">
      <c r="A6" s="193" t="s">
        <v>4</v>
      </c>
      <c r="B6" s="194"/>
      <c r="C6" s="194"/>
      <c r="D6" s="194"/>
      <c r="E6" s="194"/>
      <c r="F6" s="194"/>
      <c r="G6" s="194"/>
      <c r="H6" s="194"/>
      <c r="I6" s="194"/>
      <c r="J6" s="194"/>
      <c r="K6" s="194"/>
      <c r="L6" s="194"/>
      <c r="M6" s="194"/>
    </row>
    <row r="7" ht="12.75">
      <c r="M7" s="1" t="s">
        <v>5</v>
      </c>
    </row>
    <row r="8" spans="1:13" ht="12.75">
      <c r="A8" s="195" t="s">
        <v>6</v>
      </c>
      <c r="B8" s="196" t="s">
        <v>8</v>
      </c>
      <c r="C8" s="196" t="s">
        <v>10</v>
      </c>
      <c r="D8" s="196"/>
      <c r="E8" s="196"/>
      <c r="F8" s="196" t="s">
        <v>15</v>
      </c>
      <c r="G8" s="196"/>
      <c r="H8" s="196"/>
      <c r="I8" s="196"/>
      <c r="J8" s="196"/>
      <c r="K8" s="196"/>
      <c r="L8" s="196"/>
      <c r="M8" s="197" t="s">
        <v>20</v>
      </c>
    </row>
    <row r="9" spans="1:13" ht="28.5" customHeight="1">
      <c r="A9" s="195"/>
      <c r="B9" s="196"/>
      <c r="C9" s="196" t="s">
        <v>11</v>
      </c>
      <c r="D9" s="196" t="s">
        <v>12</v>
      </c>
      <c r="E9" s="196"/>
      <c r="F9" s="196" t="s">
        <v>11</v>
      </c>
      <c r="G9" s="196" t="s">
        <v>16</v>
      </c>
      <c r="H9" s="196" t="s">
        <v>12</v>
      </c>
      <c r="I9" s="196"/>
      <c r="J9" s="196" t="s">
        <v>17</v>
      </c>
      <c r="K9" s="196" t="s">
        <v>12</v>
      </c>
      <c r="L9" s="196"/>
      <c r="M9" s="196"/>
    </row>
    <row r="10" spans="1:13" ht="12.75">
      <c r="A10" s="195" t="s">
        <v>7</v>
      </c>
      <c r="B10" s="196" t="s">
        <v>9</v>
      </c>
      <c r="C10" s="196"/>
      <c r="D10" s="196" t="s">
        <v>13</v>
      </c>
      <c r="E10" s="196" t="s">
        <v>14</v>
      </c>
      <c r="F10" s="196"/>
      <c r="G10" s="196"/>
      <c r="H10" s="196" t="s">
        <v>13</v>
      </c>
      <c r="I10" s="196" t="s">
        <v>14</v>
      </c>
      <c r="J10" s="196"/>
      <c r="K10" s="196" t="s">
        <v>18</v>
      </c>
      <c r="L10" s="4" t="s">
        <v>12</v>
      </c>
      <c r="M10" s="196"/>
    </row>
    <row r="11" spans="1:13" ht="58.5" customHeight="1">
      <c r="A11" s="196"/>
      <c r="B11" s="196"/>
      <c r="C11" s="196"/>
      <c r="D11" s="196"/>
      <c r="E11" s="196"/>
      <c r="F11" s="196"/>
      <c r="G11" s="196"/>
      <c r="H11" s="196"/>
      <c r="I11" s="196"/>
      <c r="J11" s="196"/>
      <c r="K11" s="196"/>
      <c r="L11" s="3" t="s">
        <v>19</v>
      </c>
      <c r="M11" s="196"/>
    </row>
    <row r="12" spans="1:13" ht="12.75">
      <c r="A12" s="4">
        <v>1</v>
      </c>
      <c r="B12" s="4">
        <v>2</v>
      </c>
      <c r="C12" s="4">
        <v>3</v>
      </c>
      <c r="D12" s="4">
        <v>4</v>
      </c>
      <c r="E12" s="4">
        <v>5</v>
      </c>
      <c r="F12" s="4">
        <v>6</v>
      </c>
      <c r="G12" s="4">
        <v>7</v>
      </c>
      <c r="H12" s="4">
        <v>8</v>
      </c>
      <c r="I12" s="4">
        <v>9</v>
      </c>
      <c r="J12" s="4">
        <v>10</v>
      </c>
      <c r="K12" s="4">
        <v>11</v>
      </c>
      <c r="L12" s="4">
        <v>12</v>
      </c>
      <c r="M12" s="5" t="s">
        <v>21</v>
      </c>
    </row>
    <row r="13" spans="1:14" ht="76.5">
      <c r="A13" s="36" t="s">
        <v>22</v>
      </c>
      <c r="B13" s="37" t="s">
        <v>368</v>
      </c>
      <c r="C13" s="25">
        <f aca="true" t="shared" si="0" ref="C13:L13">C14+C16+C18+C20</f>
        <v>1051677</v>
      </c>
      <c r="D13" s="25">
        <f t="shared" si="0"/>
        <v>415430</v>
      </c>
      <c r="E13" s="25">
        <f t="shared" si="0"/>
        <v>51975</v>
      </c>
      <c r="F13" s="25">
        <f t="shared" si="0"/>
        <v>39870</v>
      </c>
      <c r="G13" s="25">
        <f t="shared" si="0"/>
        <v>26450</v>
      </c>
      <c r="H13" s="25">
        <f t="shared" si="0"/>
        <v>0</v>
      </c>
      <c r="I13" s="25">
        <f t="shared" si="0"/>
        <v>0</v>
      </c>
      <c r="J13" s="26">
        <f t="shared" si="0"/>
        <v>13420</v>
      </c>
      <c r="K13" s="26">
        <f t="shared" si="0"/>
        <v>13420</v>
      </c>
      <c r="L13" s="25">
        <f t="shared" si="0"/>
        <v>8420</v>
      </c>
      <c r="M13" s="25">
        <f aca="true" t="shared" si="1" ref="M13:M76">C13+F13</f>
        <v>1091547</v>
      </c>
      <c r="N13" s="34"/>
    </row>
    <row r="14" spans="1:14" ht="12.75">
      <c r="A14" s="36" t="s">
        <v>24</v>
      </c>
      <c r="B14" s="37" t="s">
        <v>25</v>
      </c>
      <c r="C14" s="27">
        <v>824083</v>
      </c>
      <c r="D14" s="27">
        <v>415430</v>
      </c>
      <c r="E14" s="27">
        <v>51975</v>
      </c>
      <c r="F14" s="27">
        <v>39870</v>
      </c>
      <c r="G14" s="27">
        <v>26450</v>
      </c>
      <c r="H14" s="25">
        <v>0</v>
      </c>
      <c r="I14" s="25">
        <v>0</v>
      </c>
      <c r="J14" s="28">
        <v>13420</v>
      </c>
      <c r="K14" s="28">
        <v>13420</v>
      </c>
      <c r="L14" s="27">
        <v>8420</v>
      </c>
      <c r="M14" s="25">
        <f t="shared" si="1"/>
        <v>863953</v>
      </c>
      <c r="N14" s="34"/>
    </row>
    <row r="15" spans="1:14" ht="12.75">
      <c r="A15" s="38" t="s">
        <v>26</v>
      </c>
      <c r="B15" s="39" t="s">
        <v>27</v>
      </c>
      <c r="C15" s="29">
        <v>824083</v>
      </c>
      <c r="D15" s="29">
        <v>415430</v>
      </c>
      <c r="E15" s="29">
        <v>51975</v>
      </c>
      <c r="F15" s="29">
        <v>39870</v>
      </c>
      <c r="G15" s="29">
        <v>26450</v>
      </c>
      <c r="H15" s="30">
        <v>0</v>
      </c>
      <c r="I15" s="30">
        <v>0</v>
      </c>
      <c r="J15" s="29">
        <v>13420</v>
      </c>
      <c r="K15" s="29">
        <v>13420</v>
      </c>
      <c r="L15" s="29">
        <v>8420</v>
      </c>
      <c r="M15" s="30">
        <f t="shared" si="1"/>
        <v>863953</v>
      </c>
      <c r="N15" s="34"/>
    </row>
    <row r="16" spans="1:14" ht="25.5">
      <c r="A16" s="36" t="s">
        <v>28</v>
      </c>
      <c r="B16" s="37" t="s">
        <v>29</v>
      </c>
      <c r="C16" s="27">
        <v>36335</v>
      </c>
      <c r="D16" s="27">
        <v>0</v>
      </c>
      <c r="E16" s="27">
        <v>0</v>
      </c>
      <c r="F16" s="27">
        <v>0</v>
      </c>
      <c r="G16" s="27">
        <v>0</v>
      </c>
      <c r="H16" s="25">
        <v>0</v>
      </c>
      <c r="I16" s="25">
        <v>0</v>
      </c>
      <c r="J16" s="27">
        <v>0</v>
      </c>
      <c r="K16" s="27">
        <v>0</v>
      </c>
      <c r="L16" s="27">
        <v>0</v>
      </c>
      <c r="M16" s="25">
        <f t="shared" si="1"/>
        <v>36335</v>
      </c>
      <c r="N16" s="34"/>
    </row>
    <row r="17" spans="1:14" ht="25.5">
      <c r="A17" s="38" t="s">
        <v>30</v>
      </c>
      <c r="B17" s="39" t="s">
        <v>31</v>
      </c>
      <c r="C17" s="29">
        <v>36335</v>
      </c>
      <c r="D17" s="29">
        <v>0</v>
      </c>
      <c r="E17" s="29">
        <v>0</v>
      </c>
      <c r="F17" s="29">
        <v>0</v>
      </c>
      <c r="G17" s="29">
        <v>0</v>
      </c>
      <c r="H17" s="30">
        <v>0</v>
      </c>
      <c r="I17" s="30">
        <v>0</v>
      </c>
      <c r="J17" s="29">
        <v>0</v>
      </c>
      <c r="K17" s="29">
        <v>0</v>
      </c>
      <c r="L17" s="29">
        <v>0</v>
      </c>
      <c r="M17" s="30">
        <f t="shared" si="1"/>
        <v>36335</v>
      </c>
      <c r="N17" s="34"/>
    </row>
    <row r="18" spans="1:14" ht="12.75">
      <c r="A18" s="36" t="s">
        <v>32</v>
      </c>
      <c r="B18" s="37" t="s">
        <v>33</v>
      </c>
      <c r="C18" s="27">
        <v>122600</v>
      </c>
      <c r="D18" s="27">
        <v>0</v>
      </c>
      <c r="E18" s="27">
        <v>0</v>
      </c>
      <c r="F18" s="27">
        <v>0</v>
      </c>
      <c r="G18" s="27">
        <v>0</v>
      </c>
      <c r="H18" s="25">
        <v>0</v>
      </c>
      <c r="I18" s="25">
        <v>0</v>
      </c>
      <c r="J18" s="27">
        <v>0</v>
      </c>
      <c r="K18" s="27">
        <v>0</v>
      </c>
      <c r="L18" s="27">
        <v>0</v>
      </c>
      <c r="M18" s="25">
        <f t="shared" si="1"/>
        <v>122600</v>
      </c>
      <c r="N18" s="34"/>
    </row>
    <row r="19" spans="1:14" ht="12.75">
      <c r="A19" s="38" t="s">
        <v>34</v>
      </c>
      <c r="B19" s="39" t="s">
        <v>35</v>
      </c>
      <c r="C19" s="29">
        <v>122600</v>
      </c>
      <c r="D19" s="29">
        <v>0</v>
      </c>
      <c r="E19" s="29">
        <v>0</v>
      </c>
      <c r="F19" s="29">
        <v>0</v>
      </c>
      <c r="G19" s="29">
        <v>0</v>
      </c>
      <c r="H19" s="30">
        <v>0</v>
      </c>
      <c r="I19" s="30">
        <v>0</v>
      </c>
      <c r="J19" s="29">
        <v>0</v>
      </c>
      <c r="K19" s="29">
        <v>0</v>
      </c>
      <c r="L19" s="29">
        <v>0</v>
      </c>
      <c r="M19" s="30">
        <f t="shared" si="1"/>
        <v>122600</v>
      </c>
      <c r="N19" s="34"/>
    </row>
    <row r="20" spans="1:14" ht="12.75">
      <c r="A20" s="36" t="s">
        <v>36</v>
      </c>
      <c r="B20" s="37" t="s">
        <v>37</v>
      </c>
      <c r="C20" s="27">
        <v>68659</v>
      </c>
      <c r="D20" s="27">
        <v>0</v>
      </c>
      <c r="E20" s="27">
        <v>0</v>
      </c>
      <c r="F20" s="27">
        <v>0</v>
      </c>
      <c r="G20" s="27">
        <v>0</v>
      </c>
      <c r="H20" s="25">
        <v>0</v>
      </c>
      <c r="I20" s="25">
        <v>0</v>
      </c>
      <c r="J20" s="27">
        <v>0</v>
      </c>
      <c r="K20" s="27">
        <v>0</v>
      </c>
      <c r="L20" s="27">
        <v>0</v>
      </c>
      <c r="M20" s="25">
        <f t="shared" si="1"/>
        <v>68659</v>
      </c>
      <c r="N20" s="34"/>
    </row>
    <row r="21" spans="1:14" ht="12.75">
      <c r="A21" s="38" t="s">
        <v>38</v>
      </c>
      <c r="B21" s="39" t="s">
        <v>39</v>
      </c>
      <c r="C21" s="29">
        <v>68659</v>
      </c>
      <c r="D21" s="29">
        <v>0</v>
      </c>
      <c r="E21" s="29">
        <v>0</v>
      </c>
      <c r="F21" s="29">
        <v>0</v>
      </c>
      <c r="G21" s="29">
        <v>0</v>
      </c>
      <c r="H21" s="30">
        <v>0</v>
      </c>
      <c r="I21" s="30">
        <v>0</v>
      </c>
      <c r="J21" s="29">
        <v>0</v>
      </c>
      <c r="K21" s="29">
        <v>0</v>
      </c>
      <c r="L21" s="29">
        <v>0</v>
      </c>
      <c r="M21" s="30">
        <f t="shared" si="1"/>
        <v>68659</v>
      </c>
      <c r="N21" s="34"/>
    </row>
    <row r="22" spans="1:14" ht="89.25">
      <c r="A22" s="36" t="s">
        <v>40</v>
      </c>
      <c r="B22" s="37" t="s">
        <v>41</v>
      </c>
      <c r="C22" s="27">
        <f aca="true" t="shared" si="2" ref="C22:L22">C23+C29+C34+C38</f>
        <v>12037130.35</v>
      </c>
      <c r="D22" s="27">
        <f t="shared" si="2"/>
        <v>7498946.66</v>
      </c>
      <c r="E22" s="27">
        <f t="shared" si="2"/>
        <v>797440</v>
      </c>
      <c r="F22" s="27">
        <f t="shared" si="2"/>
        <v>514591.75999999995</v>
      </c>
      <c r="G22" s="27">
        <f t="shared" si="2"/>
        <v>273828.76</v>
      </c>
      <c r="H22" s="27">
        <f t="shared" si="2"/>
        <v>17653.510000000002</v>
      </c>
      <c r="I22" s="27">
        <f t="shared" si="2"/>
        <v>7281.25</v>
      </c>
      <c r="J22" s="28">
        <f t="shared" si="2"/>
        <v>240763</v>
      </c>
      <c r="K22" s="28">
        <f t="shared" si="2"/>
        <v>228300</v>
      </c>
      <c r="L22" s="28">
        <f t="shared" si="2"/>
        <v>10150</v>
      </c>
      <c r="M22" s="27">
        <f t="shared" si="1"/>
        <v>12551722.11</v>
      </c>
      <c r="N22" s="34"/>
    </row>
    <row r="23" spans="1:14" ht="12.75">
      <c r="A23" s="36" t="s">
        <v>42</v>
      </c>
      <c r="B23" s="37" t="s">
        <v>43</v>
      </c>
      <c r="C23" s="27">
        <f aca="true" t="shared" si="3" ref="C23:L23">SUM(C24:C28)</f>
        <v>9619359.42</v>
      </c>
      <c r="D23" s="27">
        <f t="shared" si="3"/>
        <v>5989896.66</v>
      </c>
      <c r="E23" s="27">
        <f t="shared" si="3"/>
        <v>782240</v>
      </c>
      <c r="F23" s="27">
        <f t="shared" si="3"/>
        <v>366912.95999999996</v>
      </c>
      <c r="G23" s="27">
        <f t="shared" si="3"/>
        <v>146212.96</v>
      </c>
      <c r="H23" s="27">
        <f t="shared" si="3"/>
        <v>11653.51</v>
      </c>
      <c r="I23" s="27">
        <f t="shared" si="3"/>
        <v>7281.25</v>
      </c>
      <c r="J23" s="28">
        <f t="shared" si="3"/>
        <v>220700</v>
      </c>
      <c r="K23" s="28">
        <f t="shared" si="3"/>
        <v>212200</v>
      </c>
      <c r="L23" s="28">
        <f t="shared" si="3"/>
        <v>10150</v>
      </c>
      <c r="M23" s="27">
        <f t="shared" si="1"/>
        <v>9986272.379999999</v>
      </c>
      <c r="N23" s="34"/>
    </row>
    <row r="24" spans="1:14" ht="12.75">
      <c r="A24" s="38" t="s">
        <v>44</v>
      </c>
      <c r="B24" s="39" t="s">
        <v>45</v>
      </c>
      <c r="C24" s="29">
        <v>7812881.0200000005</v>
      </c>
      <c r="D24" s="29">
        <v>4795983.46</v>
      </c>
      <c r="E24" s="29">
        <v>713240</v>
      </c>
      <c r="F24" s="29">
        <v>233212.96</v>
      </c>
      <c r="G24" s="29">
        <v>146212.96</v>
      </c>
      <c r="H24" s="29">
        <v>11653.51</v>
      </c>
      <c r="I24" s="29">
        <v>7281.25</v>
      </c>
      <c r="J24" s="29">
        <v>87000</v>
      </c>
      <c r="K24" s="29">
        <v>87000</v>
      </c>
      <c r="L24" s="29">
        <v>1650</v>
      </c>
      <c r="M24" s="29">
        <f t="shared" si="1"/>
        <v>8046093.98</v>
      </c>
      <c r="N24" s="34"/>
    </row>
    <row r="25" spans="1:14" ht="38.25">
      <c r="A25" s="38" t="s">
        <v>46</v>
      </c>
      <c r="B25" s="39" t="s">
        <v>47</v>
      </c>
      <c r="C25" s="29">
        <v>208198.46</v>
      </c>
      <c r="D25" s="29">
        <v>121559.75</v>
      </c>
      <c r="E25" s="29">
        <v>1302.7</v>
      </c>
      <c r="F25" s="29">
        <v>0</v>
      </c>
      <c r="G25" s="29">
        <v>0</v>
      </c>
      <c r="H25" s="29">
        <v>0</v>
      </c>
      <c r="I25" s="29">
        <v>0</v>
      </c>
      <c r="J25" s="29">
        <v>0</v>
      </c>
      <c r="K25" s="29">
        <v>0</v>
      </c>
      <c r="L25" s="29">
        <v>0</v>
      </c>
      <c r="M25" s="29">
        <f t="shared" si="1"/>
        <v>208198.46</v>
      </c>
      <c r="N25" s="34"/>
    </row>
    <row r="26" spans="1:14" ht="12.75">
      <c r="A26" s="38" t="s">
        <v>48</v>
      </c>
      <c r="B26" s="39" t="s">
        <v>49</v>
      </c>
      <c r="C26" s="29">
        <v>306720.27</v>
      </c>
      <c r="D26" s="29">
        <v>218269.37</v>
      </c>
      <c r="E26" s="29">
        <v>10566.62</v>
      </c>
      <c r="F26" s="29">
        <v>0</v>
      </c>
      <c r="G26" s="29">
        <v>0</v>
      </c>
      <c r="H26" s="29">
        <v>0</v>
      </c>
      <c r="I26" s="29">
        <v>0</v>
      </c>
      <c r="J26" s="29">
        <v>0</v>
      </c>
      <c r="K26" s="29">
        <v>0</v>
      </c>
      <c r="L26" s="29">
        <v>0</v>
      </c>
      <c r="M26" s="29">
        <f t="shared" si="1"/>
        <v>306720.27</v>
      </c>
      <c r="N26" s="34"/>
    </row>
    <row r="27" spans="1:14" ht="25.5">
      <c r="A27" s="38" t="s">
        <v>50</v>
      </c>
      <c r="B27" s="39" t="s">
        <v>51</v>
      </c>
      <c r="C27" s="29">
        <v>1165084.22</v>
      </c>
      <c r="D27" s="29">
        <v>762745.88</v>
      </c>
      <c r="E27" s="29">
        <v>57130.68</v>
      </c>
      <c r="F27" s="29">
        <v>133700</v>
      </c>
      <c r="G27" s="29">
        <v>0</v>
      </c>
      <c r="H27" s="29">
        <v>0</v>
      </c>
      <c r="I27" s="29">
        <v>0</v>
      </c>
      <c r="J27" s="29">
        <v>133700</v>
      </c>
      <c r="K27" s="31">
        <v>125200</v>
      </c>
      <c r="L27" s="29">
        <v>8500</v>
      </c>
      <c r="M27" s="29">
        <f t="shared" si="1"/>
        <v>1298784.22</v>
      </c>
      <c r="N27" s="34"/>
    </row>
    <row r="28" spans="1:14" ht="51">
      <c r="A28" s="38" t="s">
        <v>52</v>
      </c>
      <c r="B28" s="39" t="s">
        <v>53</v>
      </c>
      <c r="C28" s="29">
        <v>126475.45</v>
      </c>
      <c r="D28" s="29">
        <v>91338.2</v>
      </c>
      <c r="E28" s="29">
        <v>0</v>
      </c>
      <c r="F28" s="29">
        <v>0</v>
      </c>
      <c r="G28" s="29">
        <v>0</v>
      </c>
      <c r="H28" s="29">
        <v>0</v>
      </c>
      <c r="I28" s="29">
        <v>0</v>
      </c>
      <c r="J28" s="29">
        <v>0</v>
      </c>
      <c r="K28" s="29">
        <v>0</v>
      </c>
      <c r="L28" s="29">
        <v>0</v>
      </c>
      <c r="M28" s="29">
        <f t="shared" si="1"/>
        <v>126475.45</v>
      </c>
      <c r="N28" s="34"/>
    </row>
    <row r="29" spans="1:14" ht="25.5">
      <c r="A29" s="36" t="s">
        <v>28</v>
      </c>
      <c r="B29" s="37" t="s">
        <v>29</v>
      </c>
      <c r="C29" s="27">
        <f aca="true" t="shared" si="4" ref="C29:L29">SUM(C30:C33)</f>
        <v>2142068.9299999997</v>
      </c>
      <c r="D29" s="27">
        <f t="shared" si="4"/>
        <v>1509050</v>
      </c>
      <c r="E29" s="27">
        <f t="shared" si="4"/>
        <v>15200</v>
      </c>
      <c r="F29" s="27">
        <f t="shared" si="4"/>
        <v>147678.8</v>
      </c>
      <c r="G29" s="27">
        <f t="shared" si="4"/>
        <v>127615.8</v>
      </c>
      <c r="H29" s="27">
        <f t="shared" si="4"/>
        <v>6000</v>
      </c>
      <c r="I29" s="27">
        <f t="shared" si="4"/>
        <v>0</v>
      </c>
      <c r="J29" s="28">
        <f t="shared" si="4"/>
        <v>20063</v>
      </c>
      <c r="K29" s="28">
        <f t="shared" si="4"/>
        <v>16100</v>
      </c>
      <c r="L29" s="27">
        <f t="shared" si="4"/>
        <v>0</v>
      </c>
      <c r="M29" s="27">
        <f t="shared" si="1"/>
        <v>2289747.7299999995</v>
      </c>
      <c r="N29" s="34"/>
    </row>
    <row r="30" spans="1:14" ht="12.75">
      <c r="A30" s="38" t="s">
        <v>56</v>
      </c>
      <c r="B30" s="39" t="s">
        <v>57</v>
      </c>
      <c r="C30" s="29">
        <v>1000</v>
      </c>
      <c r="D30" s="29">
        <v>0</v>
      </c>
      <c r="E30" s="29">
        <v>0</v>
      </c>
      <c r="F30" s="29">
        <v>0</v>
      </c>
      <c r="G30" s="29">
        <v>0</v>
      </c>
      <c r="H30" s="29">
        <v>0</v>
      </c>
      <c r="I30" s="29">
        <v>0</v>
      </c>
      <c r="J30" s="29">
        <v>0</v>
      </c>
      <c r="K30" s="29">
        <v>0</v>
      </c>
      <c r="L30" s="29">
        <v>0</v>
      </c>
      <c r="M30" s="29">
        <f t="shared" si="1"/>
        <v>1000</v>
      </c>
      <c r="N30" s="34"/>
    </row>
    <row r="31" spans="1:14" ht="25.5">
      <c r="A31" s="38" t="s">
        <v>58</v>
      </c>
      <c r="B31" s="39" t="s">
        <v>59</v>
      </c>
      <c r="C31" s="29">
        <v>273043.03</v>
      </c>
      <c r="D31" s="29">
        <v>180250</v>
      </c>
      <c r="E31" s="29">
        <v>4300</v>
      </c>
      <c r="F31" s="29">
        <v>16100</v>
      </c>
      <c r="G31" s="29">
        <v>0</v>
      </c>
      <c r="H31" s="29">
        <v>0</v>
      </c>
      <c r="I31" s="29">
        <v>0</v>
      </c>
      <c r="J31" s="29">
        <v>16100</v>
      </c>
      <c r="K31" s="29">
        <v>16100</v>
      </c>
      <c r="L31" s="29">
        <v>0</v>
      </c>
      <c r="M31" s="29">
        <f t="shared" si="1"/>
        <v>289143.03</v>
      </c>
      <c r="N31" s="34"/>
    </row>
    <row r="32" spans="1:14" ht="25.5">
      <c r="A32" s="38" t="s">
        <v>60</v>
      </c>
      <c r="B32" s="39" t="s">
        <v>61</v>
      </c>
      <c r="C32" s="29">
        <v>10000</v>
      </c>
      <c r="D32" s="29">
        <v>0</v>
      </c>
      <c r="E32" s="29">
        <v>0</v>
      </c>
      <c r="F32" s="29">
        <v>0</v>
      </c>
      <c r="G32" s="29">
        <v>0</v>
      </c>
      <c r="H32" s="29">
        <v>0</v>
      </c>
      <c r="I32" s="29">
        <v>0</v>
      </c>
      <c r="J32" s="29">
        <v>0</v>
      </c>
      <c r="K32" s="29">
        <v>0</v>
      </c>
      <c r="L32" s="29">
        <v>0</v>
      </c>
      <c r="M32" s="29">
        <f t="shared" si="1"/>
        <v>10000</v>
      </c>
      <c r="N32" s="34"/>
    </row>
    <row r="33" spans="1:14" ht="25.5">
      <c r="A33" s="38" t="s">
        <v>62</v>
      </c>
      <c r="B33" s="39" t="s">
        <v>63</v>
      </c>
      <c r="C33" s="29">
        <v>1858025.9</v>
      </c>
      <c r="D33" s="29">
        <v>1328800</v>
      </c>
      <c r="E33" s="29">
        <v>10900</v>
      </c>
      <c r="F33" s="29">
        <v>131578.8</v>
      </c>
      <c r="G33" s="29">
        <v>127615.8</v>
      </c>
      <c r="H33" s="29">
        <v>6000</v>
      </c>
      <c r="I33" s="29">
        <v>0</v>
      </c>
      <c r="J33" s="29">
        <v>3963</v>
      </c>
      <c r="K33" s="29">
        <v>0</v>
      </c>
      <c r="L33" s="29">
        <v>0</v>
      </c>
      <c r="M33" s="29">
        <f t="shared" si="1"/>
        <v>1989604.7</v>
      </c>
      <c r="N33" s="34"/>
    </row>
    <row r="34" spans="1:14" ht="12.75">
      <c r="A34" s="36" t="s">
        <v>64</v>
      </c>
      <c r="B34" s="37" t="s">
        <v>65</v>
      </c>
      <c r="C34" s="27">
        <f>C35+C36+C37</f>
        <v>261102</v>
      </c>
      <c r="D34" s="27">
        <f>D35+D36+D37</f>
        <v>0</v>
      </c>
      <c r="E34" s="27">
        <f>E35+E36+E37</f>
        <v>0</v>
      </c>
      <c r="F34" s="27">
        <v>0</v>
      </c>
      <c r="G34" s="27">
        <v>0</v>
      </c>
      <c r="H34" s="27">
        <v>0</v>
      </c>
      <c r="I34" s="27">
        <v>0</v>
      </c>
      <c r="J34" s="27">
        <v>0</v>
      </c>
      <c r="K34" s="27">
        <v>0</v>
      </c>
      <c r="L34" s="27">
        <v>0</v>
      </c>
      <c r="M34" s="27">
        <f t="shared" si="1"/>
        <v>261102</v>
      </c>
      <c r="N34" s="34"/>
    </row>
    <row r="35" spans="1:14" ht="25.5">
      <c r="A35" s="38" t="s">
        <v>66</v>
      </c>
      <c r="B35" s="39" t="s">
        <v>67</v>
      </c>
      <c r="C35" s="29">
        <v>10000</v>
      </c>
      <c r="D35" s="29">
        <v>0</v>
      </c>
      <c r="E35" s="29">
        <v>0</v>
      </c>
      <c r="F35" s="29">
        <v>0</v>
      </c>
      <c r="G35" s="29">
        <v>0</v>
      </c>
      <c r="H35" s="29">
        <v>0</v>
      </c>
      <c r="I35" s="29">
        <v>0</v>
      </c>
      <c r="J35" s="29">
        <v>0</v>
      </c>
      <c r="K35" s="29">
        <v>0</v>
      </c>
      <c r="L35" s="29">
        <v>0</v>
      </c>
      <c r="M35" s="29">
        <f t="shared" si="1"/>
        <v>10000</v>
      </c>
      <c r="N35" s="34"/>
    </row>
    <row r="36" spans="1:14" ht="12.75">
      <c r="A36" s="38" t="s">
        <v>68</v>
      </c>
      <c r="B36" s="39" t="s">
        <v>69</v>
      </c>
      <c r="C36" s="29">
        <v>55227</v>
      </c>
      <c r="D36" s="29">
        <v>0</v>
      </c>
      <c r="E36" s="29">
        <v>0</v>
      </c>
      <c r="F36" s="29">
        <v>0</v>
      </c>
      <c r="G36" s="29">
        <v>0</v>
      </c>
      <c r="H36" s="29">
        <v>0</v>
      </c>
      <c r="I36" s="29">
        <v>0</v>
      </c>
      <c r="J36" s="29">
        <v>0</v>
      </c>
      <c r="K36" s="29">
        <v>0</v>
      </c>
      <c r="L36" s="29">
        <v>0</v>
      </c>
      <c r="M36" s="29">
        <f t="shared" si="1"/>
        <v>55227</v>
      </c>
      <c r="N36" s="34"/>
    </row>
    <row r="37" spans="1:14" ht="51">
      <c r="A37" s="38" t="s">
        <v>70</v>
      </c>
      <c r="B37" s="39" t="s">
        <v>71</v>
      </c>
      <c r="C37" s="29">
        <v>195875</v>
      </c>
      <c r="D37" s="29">
        <v>0</v>
      </c>
      <c r="E37" s="29">
        <v>0</v>
      </c>
      <c r="F37" s="29">
        <v>0</v>
      </c>
      <c r="G37" s="29">
        <v>0</v>
      </c>
      <c r="H37" s="29">
        <v>0</v>
      </c>
      <c r="I37" s="29">
        <v>0</v>
      </c>
      <c r="J37" s="29">
        <v>0</v>
      </c>
      <c r="K37" s="29">
        <v>0</v>
      </c>
      <c r="L37" s="29">
        <v>0</v>
      </c>
      <c r="M37" s="29">
        <f t="shared" si="1"/>
        <v>195875</v>
      </c>
      <c r="N37" s="34"/>
    </row>
    <row r="38" spans="1:14" ht="25.5">
      <c r="A38" s="36" t="s">
        <v>72</v>
      </c>
      <c r="B38" s="37" t="s">
        <v>73</v>
      </c>
      <c r="C38" s="27">
        <f>C39</f>
        <v>14600</v>
      </c>
      <c r="D38" s="27">
        <v>0</v>
      </c>
      <c r="E38" s="27">
        <v>0</v>
      </c>
      <c r="F38" s="27">
        <v>0</v>
      </c>
      <c r="G38" s="27">
        <v>0</v>
      </c>
      <c r="H38" s="27">
        <v>0</v>
      </c>
      <c r="I38" s="27">
        <v>0</v>
      </c>
      <c r="J38" s="27">
        <v>0</v>
      </c>
      <c r="K38" s="27">
        <v>0</v>
      </c>
      <c r="L38" s="27">
        <v>0</v>
      </c>
      <c r="M38" s="27">
        <f t="shared" si="1"/>
        <v>14600</v>
      </c>
      <c r="N38" s="34"/>
    </row>
    <row r="39" spans="1:14" ht="38.25">
      <c r="A39" s="38" t="s">
        <v>74</v>
      </c>
      <c r="B39" s="39" t="s">
        <v>75</v>
      </c>
      <c r="C39" s="29">
        <v>14600</v>
      </c>
      <c r="D39" s="29">
        <v>0</v>
      </c>
      <c r="E39" s="29">
        <v>0</v>
      </c>
      <c r="F39" s="29">
        <v>0</v>
      </c>
      <c r="G39" s="29">
        <v>0</v>
      </c>
      <c r="H39" s="29">
        <v>0</v>
      </c>
      <c r="I39" s="29">
        <v>0</v>
      </c>
      <c r="J39" s="29">
        <v>0</v>
      </c>
      <c r="K39" s="29">
        <v>0</v>
      </c>
      <c r="L39" s="29">
        <v>0</v>
      </c>
      <c r="M39" s="29">
        <f t="shared" si="1"/>
        <v>14600</v>
      </c>
      <c r="N39" s="34"/>
    </row>
    <row r="40" spans="1:14" ht="25.5">
      <c r="A40" s="40" t="s">
        <v>76</v>
      </c>
      <c r="B40" s="37" t="s">
        <v>77</v>
      </c>
      <c r="C40" s="27">
        <f aca="true" t="shared" si="5" ref="C40:L40">SUM(C42:C48)</f>
        <v>23964663.009999998</v>
      </c>
      <c r="D40" s="27">
        <f t="shared" si="5"/>
        <v>14943890</v>
      </c>
      <c r="E40" s="27">
        <f t="shared" si="5"/>
        <v>2333975</v>
      </c>
      <c r="F40" s="27">
        <f t="shared" si="5"/>
        <v>1497179.9700000002</v>
      </c>
      <c r="G40" s="27">
        <f t="shared" si="5"/>
        <v>1074891.97</v>
      </c>
      <c r="H40" s="27">
        <f t="shared" si="5"/>
        <v>52172.06</v>
      </c>
      <c r="I40" s="27">
        <f t="shared" si="5"/>
        <v>8037.23</v>
      </c>
      <c r="J40" s="28">
        <f t="shared" si="5"/>
        <v>422288</v>
      </c>
      <c r="K40" s="28">
        <f t="shared" si="5"/>
        <v>107878</v>
      </c>
      <c r="L40" s="28">
        <f t="shared" si="5"/>
        <v>94878</v>
      </c>
      <c r="M40" s="27">
        <f t="shared" si="1"/>
        <v>25461842.979999997</v>
      </c>
      <c r="N40" s="34"/>
    </row>
    <row r="41" spans="1:14" ht="12.75">
      <c r="A41" s="36" t="s">
        <v>78</v>
      </c>
      <c r="B41" s="37" t="s">
        <v>79</v>
      </c>
      <c r="C41" s="27">
        <f aca="true" t="shared" si="6" ref="C41:L41">C40</f>
        <v>23964663.009999998</v>
      </c>
      <c r="D41" s="27">
        <f t="shared" si="6"/>
        <v>14943890</v>
      </c>
      <c r="E41" s="27">
        <f t="shared" si="6"/>
        <v>2333975</v>
      </c>
      <c r="F41" s="27">
        <f t="shared" si="6"/>
        <v>1497179.9700000002</v>
      </c>
      <c r="G41" s="27">
        <f t="shared" si="6"/>
        <v>1074891.97</v>
      </c>
      <c r="H41" s="27">
        <f t="shared" si="6"/>
        <v>52172.06</v>
      </c>
      <c r="I41" s="27">
        <f t="shared" si="6"/>
        <v>8037.23</v>
      </c>
      <c r="J41" s="28">
        <f t="shared" si="6"/>
        <v>422288</v>
      </c>
      <c r="K41" s="28">
        <f t="shared" si="6"/>
        <v>107878</v>
      </c>
      <c r="L41" s="28">
        <f t="shared" si="6"/>
        <v>94878</v>
      </c>
      <c r="M41" s="27">
        <f t="shared" si="1"/>
        <v>25461842.979999997</v>
      </c>
      <c r="N41" s="34"/>
    </row>
    <row r="42" spans="1:14" ht="38.25">
      <c r="A42" s="38" t="s">
        <v>80</v>
      </c>
      <c r="B42" s="39" t="s">
        <v>81</v>
      </c>
      <c r="C42" s="29">
        <v>22124074.32</v>
      </c>
      <c r="D42" s="29">
        <v>13682380</v>
      </c>
      <c r="E42" s="29">
        <v>2263604</v>
      </c>
      <c r="F42" s="29">
        <v>1201226.57</v>
      </c>
      <c r="G42" s="29">
        <v>793438.57</v>
      </c>
      <c r="H42" s="29">
        <v>0</v>
      </c>
      <c r="I42" s="29">
        <v>417.36</v>
      </c>
      <c r="J42" s="29">
        <v>407788</v>
      </c>
      <c r="K42" s="29">
        <v>93378</v>
      </c>
      <c r="L42" s="29">
        <v>93378</v>
      </c>
      <c r="M42" s="29">
        <f t="shared" si="1"/>
        <v>23325300.89</v>
      </c>
      <c r="N42" s="34"/>
    </row>
    <row r="43" spans="1:14" ht="25.5">
      <c r="A43" s="38" t="s">
        <v>82</v>
      </c>
      <c r="B43" s="39" t="s">
        <v>83</v>
      </c>
      <c r="C43" s="29">
        <v>600784.3</v>
      </c>
      <c r="D43" s="29">
        <v>422420</v>
      </c>
      <c r="E43" s="29">
        <v>24295</v>
      </c>
      <c r="F43" s="29">
        <v>2000</v>
      </c>
      <c r="G43" s="29">
        <v>0</v>
      </c>
      <c r="H43" s="29">
        <v>0</v>
      </c>
      <c r="I43" s="29">
        <v>0</v>
      </c>
      <c r="J43" s="29">
        <v>2000</v>
      </c>
      <c r="K43" s="29">
        <v>2000</v>
      </c>
      <c r="L43" s="29">
        <v>0</v>
      </c>
      <c r="M43" s="29">
        <f t="shared" si="1"/>
        <v>602784.3</v>
      </c>
      <c r="N43" s="34"/>
    </row>
    <row r="44" spans="1:14" ht="25.5">
      <c r="A44" s="38" t="s">
        <v>84</v>
      </c>
      <c r="B44" s="39" t="s">
        <v>85</v>
      </c>
      <c r="C44" s="29">
        <v>356975.54</v>
      </c>
      <c r="D44" s="29">
        <v>255505</v>
      </c>
      <c r="E44" s="29">
        <v>3610</v>
      </c>
      <c r="F44" s="29">
        <v>0</v>
      </c>
      <c r="G44" s="29">
        <v>0</v>
      </c>
      <c r="H44" s="29">
        <v>0</v>
      </c>
      <c r="I44" s="29">
        <v>0</v>
      </c>
      <c r="J44" s="29">
        <v>0</v>
      </c>
      <c r="K44" s="29">
        <v>0</v>
      </c>
      <c r="L44" s="29">
        <v>0</v>
      </c>
      <c r="M44" s="29">
        <f t="shared" si="1"/>
        <v>356975.54</v>
      </c>
      <c r="N44" s="34"/>
    </row>
    <row r="45" spans="1:14" ht="25.5">
      <c r="A45" s="38" t="s">
        <v>86</v>
      </c>
      <c r="B45" s="39" t="s">
        <v>87</v>
      </c>
      <c r="C45" s="29">
        <v>310888.9</v>
      </c>
      <c r="D45" s="29">
        <v>212400</v>
      </c>
      <c r="E45" s="29">
        <v>5791</v>
      </c>
      <c r="F45" s="29">
        <v>8000</v>
      </c>
      <c r="G45" s="29">
        <v>0</v>
      </c>
      <c r="H45" s="29">
        <v>0</v>
      </c>
      <c r="I45" s="29">
        <v>0</v>
      </c>
      <c r="J45" s="29">
        <v>8000</v>
      </c>
      <c r="K45" s="29">
        <v>8000</v>
      </c>
      <c r="L45" s="29">
        <v>0</v>
      </c>
      <c r="M45" s="29">
        <f t="shared" si="1"/>
        <v>318888.9</v>
      </c>
      <c r="N45" s="34"/>
    </row>
    <row r="46" spans="1:14" ht="25.5">
      <c r="A46" s="38" t="s">
        <v>88</v>
      </c>
      <c r="B46" s="39" t="s">
        <v>89</v>
      </c>
      <c r="C46" s="29">
        <v>149763.58</v>
      </c>
      <c r="D46" s="29">
        <v>98715</v>
      </c>
      <c r="E46" s="29">
        <v>4600</v>
      </c>
      <c r="F46" s="29">
        <v>4500</v>
      </c>
      <c r="G46" s="29">
        <v>0</v>
      </c>
      <c r="H46" s="29">
        <v>0</v>
      </c>
      <c r="I46" s="29">
        <v>0</v>
      </c>
      <c r="J46" s="29">
        <v>4500</v>
      </c>
      <c r="K46" s="29">
        <v>4500</v>
      </c>
      <c r="L46" s="29">
        <v>1500</v>
      </c>
      <c r="M46" s="29">
        <f t="shared" si="1"/>
        <v>154263.58</v>
      </c>
      <c r="N46" s="34"/>
    </row>
    <row r="47" spans="1:14" ht="12.75">
      <c r="A47" s="38" t="s">
        <v>90</v>
      </c>
      <c r="B47" s="39" t="s">
        <v>91</v>
      </c>
      <c r="C47" s="29">
        <v>404076.37</v>
      </c>
      <c r="D47" s="29">
        <v>272470</v>
      </c>
      <c r="E47" s="29">
        <v>32075</v>
      </c>
      <c r="F47" s="29">
        <v>281453.4</v>
      </c>
      <c r="G47" s="29">
        <v>281453.4</v>
      </c>
      <c r="H47" s="29">
        <v>52172.06</v>
      </c>
      <c r="I47" s="29">
        <v>7619.87</v>
      </c>
      <c r="J47" s="29">
        <v>0</v>
      </c>
      <c r="K47" s="29">
        <v>0</v>
      </c>
      <c r="L47" s="29">
        <v>0</v>
      </c>
      <c r="M47" s="29">
        <f t="shared" si="1"/>
        <v>685529.77</v>
      </c>
      <c r="N47" s="34"/>
    </row>
    <row r="48" spans="1:14" ht="38.25">
      <c r="A48" s="38" t="s">
        <v>92</v>
      </c>
      <c r="B48" s="39" t="s">
        <v>93</v>
      </c>
      <c r="C48" s="29">
        <v>18100</v>
      </c>
      <c r="D48" s="29">
        <v>0</v>
      </c>
      <c r="E48" s="29">
        <v>0</v>
      </c>
      <c r="F48" s="29">
        <v>0</v>
      </c>
      <c r="G48" s="29">
        <v>0</v>
      </c>
      <c r="H48" s="29">
        <v>0</v>
      </c>
      <c r="I48" s="29">
        <v>0</v>
      </c>
      <c r="J48" s="29">
        <v>0</v>
      </c>
      <c r="K48" s="29">
        <v>0</v>
      </c>
      <c r="L48" s="29">
        <v>0</v>
      </c>
      <c r="M48" s="29">
        <f t="shared" si="1"/>
        <v>18100</v>
      </c>
      <c r="N48" s="34"/>
    </row>
    <row r="49" spans="1:14" ht="25.5">
      <c r="A49" s="40" t="s">
        <v>96</v>
      </c>
      <c r="B49" s="37" t="s">
        <v>97</v>
      </c>
      <c r="C49" s="27">
        <f>C50+C52+C81</f>
        <v>20086387.089999996</v>
      </c>
      <c r="D49" s="27">
        <v>0</v>
      </c>
      <c r="E49" s="27">
        <v>0</v>
      </c>
      <c r="F49" s="27">
        <f>F50+F52+F81</f>
        <v>50205</v>
      </c>
      <c r="G49" s="27">
        <v>0</v>
      </c>
      <c r="H49" s="27">
        <v>0</v>
      </c>
      <c r="I49" s="27">
        <v>0</v>
      </c>
      <c r="J49" s="28">
        <f>J50+J52+J81</f>
        <v>50205</v>
      </c>
      <c r="K49" s="28">
        <f>K50+K52+K81</f>
        <v>50205</v>
      </c>
      <c r="L49" s="28">
        <f>L50+L52+L81</f>
        <v>50205</v>
      </c>
      <c r="M49" s="27">
        <f t="shared" si="1"/>
        <v>20136592.089999996</v>
      </c>
      <c r="N49" s="34"/>
    </row>
    <row r="50" spans="1:14" ht="12.75">
      <c r="A50" s="36" t="s">
        <v>78</v>
      </c>
      <c r="B50" s="37" t="s">
        <v>79</v>
      </c>
      <c r="C50" s="27">
        <f>C51</f>
        <v>492200</v>
      </c>
      <c r="D50" s="27">
        <v>0</v>
      </c>
      <c r="E50" s="27">
        <v>0</v>
      </c>
      <c r="F50" s="27">
        <v>0</v>
      </c>
      <c r="G50" s="27">
        <v>0</v>
      </c>
      <c r="H50" s="27">
        <v>0</v>
      </c>
      <c r="I50" s="27">
        <v>0</v>
      </c>
      <c r="J50" s="27">
        <v>0</v>
      </c>
      <c r="K50" s="27">
        <v>0</v>
      </c>
      <c r="L50" s="27">
        <v>0</v>
      </c>
      <c r="M50" s="27">
        <f t="shared" si="1"/>
        <v>492200</v>
      </c>
      <c r="N50" s="34"/>
    </row>
    <row r="51" spans="1:14" ht="25.5">
      <c r="A51" s="38" t="s">
        <v>98</v>
      </c>
      <c r="B51" s="39" t="s">
        <v>99</v>
      </c>
      <c r="C51" s="29">
        <v>492200</v>
      </c>
      <c r="D51" s="29">
        <v>0</v>
      </c>
      <c r="E51" s="29">
        <v>0</v>
      </c>
      <c r="F51" s="29">
        <v>0</v>
      </c>
      <c r="G51" s="29">
        <v>0</v>
      </c>
      <c r="H51" s="29">
        <v>0</v>
      </c>
      <c r="I51" s="29">
        <v>0</v>
      </c>
      <c r="J51" s="29">
        <v>0</v>
      </c>
      <c r="K51" s="31">
        <v>0</v>
      </c>
      <c r="L51" s="29">
        <v>0</v>
      </c>
      <c r="M51" s="29">
        <f t="shared" si="1"/>
        <v>492200</v>
      </c>
      <c r="N51" s="34"/>
    </row>
    <row r="52" spans="1:14" ht="25.5">
      <c r="A52" s="36" t="s">
        <v>28</v>
      </c>
      <c r="B52" s="37" t="s">
        <v>29</v>
      </c>
      <c r="C52" s="27">
        <f>SUM(C53:C80)</f>
        <v>19592126.089999996</v>
      </c>
      <c r="D52" s="27">
        <v>0</v>
      </c>
      <c r="E52" s="27">
        <v>0</v>
      </c>
      <c r="F52" s="27">
        <f>SUM(F53:F80)</f>
        <v>50205</v>
      </c>
      <c r="G52" s="27">
        <v>0</v>
      </c>
      <c r="H52" s="27">
        <v>0</v>
      </c>
      <c r="I52" s="27">
        <v>0</v>
      </c>
      <c r="J52" s="28">
        <f>SUM(J53:J80)</f>
        <v>50205</v>
      </c>
      <c r="K52" s="28">
        <f>SUM(K53:K80)</f>
        <v>50205</v>
      </c>
      <c r="L52" s="28">
        <f>SUM(L53:L80)</f>
        <v>50205</v>
      </c>
      <c r="M52" s="27">
        <f t="shared" si="1"/>
        <v>19642331.089999996</v>
      </c>
      <c r="N52" s="34"/>
    </row>
    <row r="53" spans="1:14" ht="76.5">
      <c r="A53" s="38" t="s">
        <v>100</v>
      </c>
      <c r="B53" s="39" t="s">
        <v>101</v>
      </c>
      <c r="C53" s="29">
        <v>694554.35</v>
      </c>
      <c r="D53" s="29">
        <v>0</v>
      </c>
      <c r="E53" s="29">
        <v>0</v>
      </c>
      <c r="F53" s="29">
        <v>0</v>
      </c>
      <c r="G53" s="29">
        <v>0</v>
      </c>
      <c r="H53" s="29">
        <v>0</v>
      </c>
      <c r="I53" s="29">
        <v>0</v>
      </c>
      <c r="J53" s="29">
        <v>0</v>
      </c>
      <c r="K53" s="29">
        <v>0</v>
      </c>
      <c r="L53" s="29">
        <v>0</v>
      </c>
      <c r="M53" s="29">
        <f t="shared" si="1"/>
        <v>694554.35</v>
      </c>
      <c r="N53" s="34"/>
    </row>
    <row r="54" spans="1:14" ht="76.5">
      <c r="A54" s="38" t="s">
        <v>102</v>
      </c>
      <c r="B54" s="39" t="s">
        <v>101</v>
      </c>
      <c r="C54" s="29">
        <v>135357.99</v>
      </c>
      <c r="D54" s="29">
        <v>0</v>
      </c>
      <c r="E54" s="29">
        <v>0</v>
      </c>
      <c r="F54" s="29">
        <v>0</v>
      </c>
      <c r="G54" s="29">
        <v>0</v>
      </c>
      <c r="H54" s="29">
        <v>0</v>
      </c>
      <c r="I54" s="29">
        <v>0</v>
      </c>
      <c r="J54" s="29">
        <v>0</v>
      </c>
      <c r="K54" s="29">
        <v>0</v>
      </c>
      <c r="L54" s="29">
        <v>0</v>
      </c>
      <c r="M54" s="29">
        <f t="shared" si="1"/>
        <v>135357.99</v>
      </c>
      <c r="N54" s="34"/>
    </row>
    <row r="55" spans="1:14" ht="76.5">
      <c r="A55" s="38" t="s">
        <v>103</v>
      </c>
      <c r="B55" s="39" t="s">
        <v>104</v>
      </c>
      <c r="C55" s="29">
        <v>500</v>
      </c>
      <c r="D55" s="29">
        <v>0</v>
      </c>
      <c r="E55" s="29">
        <v>0</v>
      </c>
      <c r="F55" s="29">
        <v>50205</v>
      </c>
      <c r="G55" s="29">
        <v>0</v>
      </c>
      <c r="H55" s="29">
        <v>0</v>
      </c>
      <c r="I55" s="29">
        <v>0</v>
      </c>
      <c r="J55" s="29">
        <v>50205</v>
      </c>
      <c r="K55" s="29">
        <v>50205</v>
      </c>
      <c r="L55" s="29">
        <v>50205</v>
      </c>
      <c r="M55" s="29">
        <f t="shared" si="1"/>
        <v>50705</v>
      </c>
      <c r="N55" s="34"/>
    </row>
    <row r="56" spans="1:14" ht="89.25">
      <c r="A56" s="38" t="s">
        <v>105</v>
      </c>
      <c r="B56" s="39" t="s">
        <v>106</v>
      </c>
      <c r="C56" s="29">
        <v>66189.2</v>
      </c>
      <c r="D56" s="29">
        <v>0</v>
      </c>
      <c r="E56" s="29">
        <v>0</v>
      </c>
      <c r="F56" s="29">
        <v>0</v>
      </c>
      <c r="G56" s="29">
        <v>0</v>
      </c>
      <c r="H56" s="29">
        <v>0</v>
      </c>
      <c r="I56" s="29">
        <v>0</v>
      </c>
      <c r="J56" s="29">
        <v>0</v>
      </c>
      <c r="K56" s="29">
        <v>0</v>
      </c>
      <c r="L56" s="29">
        <v>0</v>
      </c>
      <c r="M56" s="29">
        <f t="shared" si="1"/>
        <v>66189.2</v>
      </c>
      <c r="N56" s="34"/>
    </row>
    <row r="57" spans="1:14" ht="89.25">
      <c r="A57" s="38" t="s">
        <v>107</v>
      </c>
      <c r="B57" s="39" t="s">
        <v>106</v>
      </c>
      <c r="C57" s="29">
        <v>1516.69</v>
      </c>
      <c r="D57" s="29">
        <v>0</v>
      </c>
      <c r="E57" s="29">
        <v>0</v>
      </c>
      <c r="F57" s="29">
        <v>0</v>
      </c>
      <c r="G57" s="29">
        <v>0</v>
      </c>
      <c r="H57" s="29">
        <v>0</v>
      </c>
      <c r="I57" s="29">
        <v>0</v>
      </c>
      <c r="J57" s="29">
        <v>0</v>
      </c>
      <c r="K57" s="29">
        <v>0</v>
      </c>
      <c r="L57" s="29">
        <v>0</v>
      </c>
      <c r="M57" s="29">
        <f t="shared" si="1"/>
        <v>1516.69</v>
      </c>
      <c r="N57" s="34"/>
    </row>
    <row r="58" spans="1:14" ht="76.5">
      <c r="A58" s="38" t="s">
        <v>108</v>
      </c>
      <c r="B58" s="39" t="s">
        <v>109</v>
      </c>
      <c r="C58" s="29">
        <v>77289.37</v>
      </c>
      <c r="D58" s="29">
        <v>0</v>
      </c>
      <c r="E58" s="29">
        <v>0</v>
      </c>
      <c r="F58" s="29">
        <v>0</v>
      </c>
      <c r="G58" s="29">
        <v>0</v>
      </c>
      <c r="H58" s="29">
        <v>0</v>
      </c>
      <c r="I58" s="29">
        <v>0</v>
      </c>
      <c r="J58" s="29">
        <v>0</v>
      </c>
      <c r="K58" s="29">
        <v>0</v>
      </c>
      <c r="L58" s="29">
        <v>0</v>
      </c>
      <c r="M58" s="29">
        <f t="shared" si="1"/>
        <v>77289.37</v>
      </c>
      <c r="N58" s="34"/>
    </row>
    <row r="59" spans="1:14" ht="76.5">
      <c r="A59" s="38" t="s">
        <v>110</v>
      </c>
      <c r="B59" s="39" t="s">
        <v>111</v>
      </c>
      <c r="C59" s="29">
        <v>11449.4</v>
      </c>
      <c r="D59" s="29">
        <v>0</v>
      </c>
      <c r="E59" s="29">
        <v>0</v>
      </c>
      <c r="F59" s="29">
        <v>0</v>
      </c>
      <c r="G59" s="29">
        <v>0</v>
      </c>
      <c r="H59" s="29">
        <v>0</v>
      </c>
      <c r="I59" s="29">
        <v>0</v>
      </c>
      <c r="J59" s="29">
        <v>0</v>
      </c>
      <c r="K59" s="29">
        <v>0</v>
      </c>
      <c r="L59" s="29">
        <v>0</v>
      </c>
      <c r="M59" s="29">
        <f t="shared" si="1"/>
        <v>11449.4</v>
      </c>
      <c r="N59" s="34"/>
    </row>
    <row r="60" spans="1:14" ht="76.5">
      <c r="A60" s="38" t="s">
        <v>112</v>
      </c>
      <c r="B60" s="39" t="s">
        <v>113</v>
      </c>
      <c r="C60" s="29">
        <v>814</v>
      </c>
      <c r="D60" s="29">
        <v>0</v>
      </c>
      <c r="E60" s="29">
        <v>0</v>
      </c>
      <c r="F60" s="29">
        <v>0</v>
      </c>
      <c r="G60" s="29">
        <v>0</v>
      </c>
      <c r="H60" s="29">
        <v>0</v>
      </c>
      <c r="I60" s="29">
        <v>0</v>
      </c>
      <c r="J60" s="29">
        <v>0</v>
      </c>
      <c r="K60" s="29">
        <v>0</v>
      </c>
      <c r="L60" s="29">
        <v>0</v>
      </c>
      <c r="M60" s="29">
        <f t="shared" si="1"/>
        <v>814</v>
      </c>
      <c r="N60" s="34"/>
    </row>
    <row r="61" spans="1:14" ht="89.25">
      <c r="A61" s="38" t="s">
        <v>114</v>
      </c>
      <c r="B61" s="39" t="s">
        <v>115</v>
      </c>
      <c r="C61" s="29">
        <v>517637.53</v>
      </c>
      <c r="D61" s="29">
        <v>0</v>
      </c>
      <c r="E61" s="29">
        <v>0</v>
      </c>
      <c r="F61" s="29">
        <v>0</v>
      </c>
      <c r="G61" s="29">
        <v>0</v>
      </c>
      <c r="H61" s="29">
        <v>0</v>
      </c>
      <c r="I61" s="29">
        <v>0</v>
      </c>
      <c r="J61" s="29">
        <v>0</v>
      </c>
      <c r="K61" s="29">
        <v>0</v>
      </c>
      <c r="L61" s="29">
        <v>0</v>
      </c>
      <c r="M61" s="29">
        <f t="shared" si="1"/>
        <v>517637.53</v>
      </c>
      <c r="N61" s="34"/>
    </row>
    <row r="62" spans="1:14" ht="89.25">
      <c r="A62" s="38" t="s">
        <v>116</v>
      </c>
      <c r="B62" s="39" t="s">
        <v>115</v>
      </c>
      <c r="C62" s="29">
        <v>83734.8</v>
      </c>
      <c r="D62" s="29">
        <v>0</v>
      </c>
      <c r="E62" s="29">
        <v>0</v>
      </c>
      <c r="F62" s="29">
        <v>0</v>
      </c>
      <c r="G62" s="29">
        <v>0</v>
      </c>
      <c r="H62" s="29">
        <v>0</v>
      </c>
      <c r="I62" s="29">
        <v>0</v>
      </c>
      <c r="J62" s="29">
        <v>0</v>
      </c>
      <c r="K62" s="29">
        <v>0</v>
      </c>
      <c r="L62" s="29">
        <v>0</v>
      </c>
      <c r="M62" s="29">
        <f t="shared" si="1"/>
        <v>83734.8</v>
      </c>
      <c r="N62" s="34"/>
    </row>
    <row r="63" spans="1:14" ht="25.5">
      <c r="A63" s="38" t="s">
        <v>117</v>
      </c>
      <c r="B63" s="39" t="s">
        <v>118</v>
      </c>
      <c r="C63" s="29">
        <v>38320</v>
      </c>
      <c r="D63" s="29">
        <v>0</v>
      </c>
      <c r="E63" s="29">
        <v>0</v>
      </c>
      <c r="F63" s="29">
        <v>0</v>
      </c>
      <c r="G63" s="29">
        <v>0</v>
      </c>
      <c r="H63" s="29">
        <v>0</v>
      </c>
      <c r="I63" s="29">
        <v>0</v>
      </c>
      <c r="J63" s="29">
        <v>0</v>
      </c>
      <c r="K63" s="29">
        <v>0</v>
      </c>
      <c r="L63" s="29">
        <v>0</v>
      </c>
      <c r="M63" s="29">
        <f t="shared" si="1"/>
        <v>38320</v>
      </c>
      <c r="N63" s="34"/>
    </row>
    <row r="64" spans="1:14" ht="89.25">
      <c r="A64" s="38" t="s">
        <v>119</v>
      </c>
      <c r="B64" s="39" t="s">
        <v>120</v>
      </c>
      <c r="C64" s="29">
        <v>105760.17</v>
      </c>
      <c r="D64" s="29">
        <v>0</v>
      </c>
      <c r="E64" s="29">
        <v>0</v>
      </c>
      <c r="F64" s="29">
        <v>0</v>
      </c>
      <c r="G64" s="29">
        <v>0</v>
      </c>
      <c r="H64" s="29">
        <v>0</v>
      </c>
      <c r="I64" s="29">
        <v>0</v>
      </c>
      <c r="J64" s="29">
        <v>0</v>
      </c>
      <c r="K64" s="29">
        <v>0</v>
      </c>
      <c r="L64" s="29">
        <v>0</v>
      </c>
      <c r="M64" s="29">
        <f t="shared" si="1"/>
        <v>105760.17</v>
      </c>
      <c r="N64" s="34"/>
    </row>
    <row r="65" spans="1:14" ht="89.25">
      <c r="A65" s="38" t="s">
        <v>121</v>
      </c>
      <c r="B65" s="39" t="s">
        <v>120</v>
      </c>
      <c r="C65" s="29">
        <v>46278.78</v>
      </c>
      <c r="D65" s="29">
        <v>0</v>
      </c>
      <c r="E65" s="29">
        <v>0</v>
      </c>
      <c r="F65" s="29">
        <v>0</v>
      </c>
      <c r="G65" s="29">
        <v>0</v>
      </c>
      <c r="H65" s="29">
        <v>0</v>
      </c>
      <c r="I65" s="29">
        <v>0</v>
      </c>
      <c r="J65" s="29">
        <v>0</v>
      </c>
      <c r="K65" s="29">
        <v>0</v>
      </c>
      <c r="L65" s="29">
        <v>0</v>
      </c>
      <c r="M65" s="29">
        <f t="shared" si="1"/>
        <v>46278.78</v>
      </c>
      <c r="N65" s="34"/>
    </row>
    <row r="66" spans="1:14" ht="12.75">
      <c r="A66" s="38" t="s">
        <v>122</v>
      </c>
      <c r="B66" s="39" t="s">
        <v>123</v>
      </c>
      <c r="C66" s="29">
        <v>160000</v>
      </c>
      <c r="D66" s="29">
        <v>0</v>
      </c>
      <c r="E66" s="29">
        <v>0</v>
      </c>
      <c r="F66" s="29">
        <v>0</v>
      </c>
      <c r="G66" s="29">
        <v>0</v>
      </c>
      <c r="H66" s="29">
        <v>0</v>
      </c>
      <c r="I66" s="29">
        <v>0</v>
      </c>
      <c r="J66" s="29">
        <v>0</v>
      </c>
      <c r="K66" s="29">
        <v>0</v>
      </c>
      <c r="L66" s="29">
        <v>0</v>
      </c>
      <c r="M66" s="29">
        <f t="shared" si="1"/>
        <v>160000</v>
      </c>
      <c r="N66" s="34"/>
    </row>
    <row r="67" spans="1:14" ht="25.5">
      <c r="A67" s="38" t="s">
        <v>124</v>
      </c>
      <c r="B67" s="39" t="s">
        <v>125</v>
      </c>
      <c r="C67" s="29">
        <v>2836000</v>
      </c>
      <c r="D67" s="29">
        <v>0</v>
      </c>
      <c r="E67" s="29">
        <v>0</v>
      </c>
      <c r="F67" s="29">
        <v>0</v>
      </c>
      <c r="G67" s="29">
        <v>0</v>
      </c>
      <c r="H67" s="29">
        <v>0</v>
      </c>
      <c r="I67" s="29">
        <v>0</v>
      </c>
      <c r="J67" s="29">
        <v>0</v>
      </c>
      <c r="K67" s="29">
        <v>0</v>
      </c>
      <c r="L67" s="29">
        <v>0</v>
      </c>
      <c r="M67" s="29">
        <f t="shared" si="1"/>
        <v>2836000</v>
      </c>
      <c r="N67" s="34"/>
    </row>
    <row r="68" spans="1:14" ht="12.75">
      <c r="A68" s="38" t="s">
        <v>126</v>
      </c>
      <c r="B68" s="39" t="s">
        <v>127</v>
      </c>
      <c r="C68" s="29">
        <v>6973828.24</v>
      </c>
      <c r="D68" s="29">
        <v>0</v>
      </c>
      <c r="E68" s="29">
        <v>0</v>
      </c>
      <c r="F68" s="29">
        <v>0</v>
      </c>
      <c r="G68" s="29">
        <v>0</v>
      </c>
      <c r="H68" s="29">
        <v>0</v>
      </c>
      <c r="I68" s="29">
        <v>0</v>
      </c>
      <c r="J68" s="29">
        <v>0</v>
      </c>
      <c r="K68" s="29">
        <v>0</v>
      </c>
      <c r="L68" s="29">
        <v>0</v>
      </c>
      <c r="M68" s="29">
        <f t="shared" si="1"/>
        <v>6973828.24</v>
      </c>
      <c r="N68" s="34"/>
    </row>
    <row r="69" spans="1:14" ht="25.5">
      <c r="A69" s="38" t="s">
        <v>128</v>
      </c>
      <c r="B69" s="39" t="s">
        <v>129</v>
      </c>
      <c r="C69" s="29">
        <v>1059084.91</v>
      </c>
      <c r="D69" s="29">
        <v>0</v>
      </c>
      <c r="E69" s="29">
        <v>0</v>
      </c>
      <c r="F69" s="29">
        <v>0</v>
      </c>
      <c r="G69" s="29">
        <v>0</v>
      </c>
      <c r="H69" s="29">
        <v>0</v>
      </c>
      <c r="I69" s="29">
        <v>0</v>
      </c>
      <c r="J69" s="29">
        <v>0</v>
      </c>
      <c r="K69" s="29">
        <v>0</v>
      </c>
      <c r="L69" s="29">
        <v>0</v>
      </c>
      <c r="M69" s="29">
        <f t="shared" si="1"/>
        <v>1059084.91</v>
      </c>
      <c r="N69" s="34"/>
    </row>
    <row r="70" spans="1:14" ht="12.75">
      <c r="A70" s="38" t="s">
        <v>130</v>
      </c>
      <c r="B70" s="39" t="s">
        <v>131</v>
      </c>
      <c r="C70" s="29">
        <v>1476000</v>
      </c>
      <c r="D70" s="29">
        <v>0</v>
      </c>
      <c r="E70" s="29">
        <v>0</v>
      </c>
      <c r="F70" s="29">
        <v>0</v>
      </c>
      <c r="G70" s="29">
        <v>0</v>
      </c>
      <c r="H70" s="29">
        <v>0</v>
      </c>
      <c r="I70" s="29">
        <v>0</v>
      </c>
      <c r="J70" s="29">
        <v>0</v>
      </c>
      <c r="K70" s="29">
        <v>0</v>
      </c>
      <c r="L70" s="29">
        <v>0</v>
      </c>
      <c r="M70" s="29">
        <f t="shared" si="1"/>
        <v>1476000</v>
      </c>
      <c r="N70" s="34"/>
    </row>
    <row r="71" spans="1:14" ht="12.75">
      <c r="A71" s="38" t="s">
        <v>132</v>
      </c>
      <c r="B71" s="39" t="s">
        <v>133</v>
      </c>
      <c r="C71" s="29">
        <v>334000</v>
      </c>
      <c r="D71" s="29">
        <v>0</v>
      </c>
      <c r="E71" s="29">
        <v>0</v>
      </c>
      <c r="F71" s="29">
        <v>0</v>
      </c>
      <c r="G71" s="29">
        <v>0</v>
      </c>
      <c r="H71" s="29">
        <v>0</v>
      </c>
      <c r="I71" s="29">
        <v>0</v>
      </c>
      <c r="J71" s="29">
        <v>0</v>
      </c>
      <c r="K71" s="29">
        <v>0</v>
      </c>
      <c r="L71" s="29">
        <v>0</v>
      </c>
      <c r="M71" s="29">
        <f t="shared" si="1"/>
        <v>334000</v>
      </c>
      <c r="N71" s="34"/>
    </row>
    <row r="72" spans="1:14" ht="12.75">
      <c r="A72" s="38" t="s">
        <v>134</v>
      </c>
      <c r="B72" s="39" t="s">
        <v>135</v>
      </c>
      <c r="C72" s="29">
        <v>9000</v>
      </c>
      <c r="D72" s="29">
        <v>0</v>
      </c>
      <c r="E72" s="29">
        <v>0</v>
      </c>
      <c r="F72" s="29">
        <v>0</v>
      </c>
      <c r="G72" s="29">
        <v>0</v>
      </c>
      <c r="H72" s="29">
        <v>0</v>
      </c>
      <c r="I72" s="29">
        <v>0</v>
      </c>
      <c r="J72" s="29">
        <v>0</v>
      </c>
      <c r="K72" s="29">
        <v>0</v>
      </c>
      <c r="L72" s="29">
        <v>0</v>
      </c>
      <c r="M72" s="29">
        <f t="shared" si="1"/>
        <v>9000</v>
      </c>
      <c r="N72" s="34"/>
    </row>
    <row r="73" spans="1:14" ht="25.5">
      <c r="A73" s="38" t="s">
        <v>136</v>
      </c>
      <c r="B73" s="39" t="s">
        <v>137</v>
      </c>
      <c r="C73" s="29">
        <v>2276771.76</v>
      </c>
      <c r="D73" s="29">
        <v>0</v>
      </c>
      <c r="E73" s="29">
        <v>0</v>
      </c>
      <c r="F73" s="29">
        <v>0</v>
      </c>
      <c r="G73" s="29">
        <v>0</v>
      </c>
      <c r="H73" s="29">
        <v>0</v>
      </c>
      <c r="I73" s="29">
        <v>0</v>
      </c>
      <c r="J73" s="29">
        <v>0</v>
      </c>
      <c r="K73" s="29">
        <v>0</v>
      </c>
      <c r="L73" s="29">
        <v>0</v>
      </c>
      <c r="M73" s="29">
        <f t="shared" si="1"/>
        <v>2276771.76</v>
      </c>
      <c r="N73" s="34"/>
    </row>
    <row r="74" spans="1:14" ht="25.5">
      <c r="A74" s="38" t="s">
        <v>138</v>
      </c>
      <c r="B74" s="39" t="s">
        <v>139</v>
      </c>
      <c r="C74" s="29">
        <v>353620.04</v>
      </c>
      <c r="D74" s="29">
        <v>0</v>
      </c>
      <c r="E74" s="29">
        <v>0</v>
      </c>
      <c r="F74" s="29">
        <v>0</v>
      </c>
      <c r="G74" s="29">
        <v>0</v>
      </c>
      <c r="H74" s="29">
        <v>0</v>
      </c>
      <c r="I74" s="29">
        <v>0</v>
      </c>
      <c r="J74" s="29">
        <v>0</v>
      </c>
      <c r="K74" s="29">
        <v>0</v>
      </c>
      <c r="L74" s="29">
        <v>0</v>
      </c>
      <c r="M74" s="29">
        <f t="shared" si="1"/>
        <v>353620.04</v>
      </c>
      <c r="N74" s="34"/>
    </row>
    <row r="75" spans="1:14" ht="38.25">
      <c r="A75" s="38" t="s">
        <v>140</v>
      </c>
      <c r="B75" s="39" t="s">
        <v>141</v>
      </c>
      <c r="C75" s="29">
        <v>142563.77</v>
      </c>
      <c r="D75" s="29">
        <v>0</v>
      </c>
      <c r="E75" s="29">
        <v>0</v>
      </c>
      <c r="F75" s="29">
        <v>0</v>
      </c>
      <c r="G75" s="29">
        <v>0</v>
      </c>
      <c r="H75" s="29">
        <v>0</v>
      </c>
      <c r="I75" s="29">
        <v>0</v>
      </c>
      <c r="J75" s="29">
        <v>0</v>
      </c>
      <c r="K75" s="29">
        <v>0</v>
      </c>
      <c r="L75" s="29">
        <v>0</v>
      </c>
      <c r="M75" s="29">
        <f t="shared" si="1"/>
        <v>142563.77</v>
      </c>
      <c r="N75" s="34"/>
    </row>
    <row r="76" spans="1:14" ht="12.75">
      <c r="A76" s="38" t="s">
        <v>142</v>
      </c>
      <c r="B76" s="39" t="s">
        <v>143</v>
      </c>
      <c r="C76" s="29">
        <v>6600</v>
      </c>
      <c r="D76" s="29">
        <v>0</v>
      </c>
      <c r="E76" s="29">
        <v>0</v>
      </c>
      <c r="F76" s="29">
        <v>0</v>
      </c>
      <c r="G76" s="29">
        <v>0</v>
      </c>
      <c r="H76" s="29">
        <v>0</v>
      </c>
      <c r="I76" s="29">
        <v>0</v>
      </c>
      <c r="J76" s="29">
        <v>0</v>
      </c>
      <c r="K76" s="29">
        <v>0</v>
      </c>
      <c r="L76" s="29">
        <v>0</v>
      </c>
      <c r="M76" s="29">
        <f t="shared" si="1"/>
        <v>6600</v>
      </c>
      <c r="N76" s="34"/>
    </row>
    <row r="77" spans="1:14" ht="25.5">
      <c r="A77" s="38" t="s">
        <v>144</v>
      </c>
      <c r="B77" s="39" t="s">
        <v>145</v>
      </c>
      <c r="C77" s="29">
        <v>34000</v>
      </c>
      <c r="D77" s="29">
        <v>0</v>
      </c>
      <c r="E77" s="29">
        <v>0</v>
      </c>
      <c r="F77" s="29">
        <v>0</v>
      </c>
      <c r="G77" s="29">
        <v>0</v>
      </c>
      <c r="H77" s="29">
        <v>0</v>
      </c>
      <c r="I77" s="29">
        <v>0</v>
      </c>
      <c r="J77" s="29">
        <v>0</v>
      </c>
      <c r="K77" s="29">
        <v>0</v>
      </c>
      <c r="L77" s="29">
        <v>0</v>
      </c>
      <c r="M77" s="29">
        <f aca="true" t="shared" si="7" ref="M77:M97">C77+F77</f>
        <v>34000</v>
      </c>
      <c r="N77" s="34"/>
    </row>
    <row r="78" spans="1:14" ht="63.75">
      <c r="A78" s="38" t="s">
        <v>94</v>
      </c>
      <c r="B78" s="39" t="s">
        <v>95</v>
      </c>
      <c r="C78" s="29">
        <v>36540</v>
      </c>
      <c r="D78" s="29">
        <v>0</v>
      </c>
      <c r="E78" s="29">
        <v>0</v>
      </c>
      <c r="F78" s="29">
        <v>0</v>
      </c>
      <c r="G78" s="29">
        <v>0</v>
      </c>
      <c r="H78" s="29">
        <v>0</v>
      </c>
      <c r="I78" s="29">
        <v>0</v>
      </c>
      <c r="J78" s="29">
        <v>0</v>
      </c>
      <c r="K78" s="29">
        <v>0</v>
      </c>
      <c r="L78" s="29">
        <v>0</v>
      </c>
      <c r="M78" s="29">
        <f t="shared" si="7"/>
        <v>36540</v>
      </c>
      <c r="N78" s="34"/>
    </row>
    <row r="79" spans="1:14" ht="76.5">
      <c r="A79" s="38" t="s">
        <v>146</v>
      </c>
      <c r="B79" s="39" t="s">
        <v>147</v>
      </c>
      <c r="C79" s="29">
        <v>22800</v>
      </c>
      <c r="D79" s="29">
        <v>0</v>
      </c>
      <c r="E79" s="29">
        <v>0</v>
      </c>
      <c r="F79" s="29">
        <v>0</v>
      </c>
      <c r="G79" s="29">
        <v>0</v>
      </c>
      <c r="H79" s="29">
        <v>0</v>
      </c>
      <c r="I79" s="29">
        <v>0</v>
      </c>
      <c r="J79" s="29">
        <v>0</v>
      </c>
      <c r="K79" s="29">
        <v>0</v>
      </c>
      <c r="L79" s="29">
        <v>0</v>
      </c>
      <c r="M79" s="29">
        <f t="shared" si="7"/>
        <v>22800</v>
      </c>
      <c r="N79" s="34"/>
    </row>
    <row r="80" spans="1:14" ht="25.5">
      <c r="A80" s="38" t="s">
        <v>148</v>
      </c>
      <c r="B80" s="39" t="s">
        <v>149</v>
      </c>
      <c r="C80" s="29">
        <v>2091915.09</v>
      </c>
      <c r="D80" s="29">
        <v>0</v>
      </c>
      <c r="E80" s="29">
        <v>0</v>
      </c>
      <c r="F80" s="29">
        <v>0</v>
      </c>
      <c r="G80" s="29">
        <v>0</v>
      </c>
      <c r="H80" s="29">
        <v>0</v>
      </c>
      <c r="I80" s="29">
        <v>0</v>
      </c>
      <c r="J80" s="29">
        <v>0</v>
      </c>
      <c r="K80" s="29">
        <v>0</v>
      </c>
      <c r="L80" s="29">
        <v>0</v>
      </c>
      <c r="M80" s="29">
        <f t="shared" si="7"/>
        <v>2091915.09</v>
      </c>
      <c r="N80" s="34"/>
    </row>
    <row r="81" spans="1:14" ht="25.5">
      <c r="A81" s="36" t="s">
        <v>150</v>
      </c>
      <c r="B81" s="37" t="s">
        <v>151</v>
      </c>
      <c r="C81" s="27">
        <f>C82</f>
        <v>2061</v>
      </c>
      <c r="D81" s="27">
        <v>0</v>
      </c>
      <c r="E81" s="27">
        <v>0</v>
      </c>
      <c r="F81" s="27">
        <v>0</v>
      </c>
      <c r="G81" s="27">
        <v>0</v>
      </c>
      <c r="H81" s="27">
        <v>0</v>
      </c>
      <c r="I81" s="27">
        <v>0</v>
      </c>
      <c r="J81" s="27">
        <v>0</v>
      </c>
      <c r="K81" s="27">
        <v>0</v>
      </c>
      <c r="L81" s="27">
        <v>0</v>
      </c>
      <c r="M81" s="27">
        <f t="shared" si="7"/>
        <v>2061</v>
      </c>
      <c r="N81" s="34"/>
    </row>
    <row r="82" spans="1:14" ht="38.25">
      <c r="A82" s="38" t="s">
        <v>154</v>
      </c>
      <c r="B82" s="39" t="s">
        <v>155</v>
      </c>
      <c r="C82" s="29">
        <v>2061</v>
      </c>
      <c r="D82" s="29">
        <v>0</v>
      </c>
      <c r="E82" s="29">
        <v>0</v>
      </c>
      <c r="F82" s="29">
        <v>0</v>
      </c>
      <c r="G82" s="29">
        <v>0</v>
      </c>
      <c r="H82" s="29">
        <v>0</v>
      </c>
      <c r="I82" s="29">
        <v>0</v>
      </c>
      <c r="J82" s="29">
        <v>0</v>
      </c>
      <c r="K82" s="29">
        <v>0</v>
      </c>
      <c r="L82" s="29">
        <v>0</v>
      </c>
      <c r="M82" s="29">
        <f t="shared" si="7"/>
        <v>2061</v>
      </c>
      <c r="N82" s="34"/>
    </row>
    <row r="83" spans="1:14" ht="12.75">
      <c r="A83" s="36" t="s">
        <v>156</v>
      </c>
      <c r="B83" s="37" t="s">
        <v>157</v>
      </c>
      <c r="C83" s="27">
        <f aca="true" t="shared" si="8" ref="C83:L83">SUM(C85:C90)</f>
        <v>2345152.9</v>
      </c>
      <c r="D83" s="27">
        <f t="shared" si="8"/>
        <v>1490050</v>
      </c>
      <c r="E83" s="27">
        <f t="shared" si="8"/>
        <v>127350</v>
      </c>
      <c r="F83" s="27">
        <f t="shared" si="8"/>
        <v>83331</v>
      </c>
      <c r="G83" s="27">
        <f t="shared" si="8"/>
        <v>70000</v>
      </c>
      <c r="H83" s="27">
        <f t="shared" si="8"/>
        <v>3460</v>
      </c>
      <c r="I83" s="27">
        <f t="shared" si="8"/>
        <v>16200</v>
      </c>
      <c r="J83" s="28">
        <f t="shared" si="8"/>
        <v>13331</v>
      </c>
      <c r="K83" s="28">
        <f t="shared" si="8"/>
        <v>11850</v>
      </c>
      <c r="L83" s="27">
        <f t="shared" si="8"/>
        <v>0</v>
      </c>
      <c r="M83" s="27">
        <f t="shared" si="7"/>
        <v>2428483.9</v>
      </c>
      <c r="N83" s="34"/>
    </row>
    <row r="84" spans="1:14" ht="12.75">
      <c r="A84" s="38" t="s">
        <v>158</v>
      </c>
      <c r="B84" s="39" t="s">
        <v>159</v>
      </c>
      <c r="C84" s="25">
        <f aca="true" t="shared" si="9" ref="C84:L84">C83</f>
        <v>2345152.9</v>
      </c>
      <c r="D84" s="25">
        <f t="shared" si="9"/>
        <v>1490050</v>
      </c>
      <c r="E84" s="25">
        <f t="shared" si="9"/>
        <v>127350</v>
      </c>
      <c r="F84" s="25">
        <f t="shared" si="9"/>
        <v>83331</v>
      </c>
      <c r="G84" s="25">
        <f t="shared" si="9"/>
        <v>70000</v>
      </c>
      <c r="H84" s="25">
        <f t="shared" si="9"/>
        <v>3460</v>
      </c>
      <c r="I84" s="25">
        <f t="shared" si="9"/>
        <v>16200</v>
      </c>
      <c r="J84" s="25">
        <f t="shared" si="9"/>
        <v>13331</v>
      </c>
      <c r="K84" s="25">
        <f t="shared" si="9"/>
        <v>11850</v>
      </c>
      <c r="L84" s="25">
        <f t="shared" si="9"/>
        <v>0</v>
      </c>
      <c r="M84" s="25">
        <f t="shared" si="7"/>
        <v>2428483.9</v>
      </c>
      <c r="N84" s="34"/>
    </row>
    <row r="85" spans="1:14" ht="25.5">
      <c r="A85" s="38" t="s">
        <v>160</v>
      </c>
      <c r="B85" s="39" t="s">
        <v>161</v>
      </c>
      <c r="C85" s="29">
        <v>8480</v>
      </c>
      <c r="D85" s="29">
        <v>0</v>
      </c>
      <c r="E85" s="29">
        <v>0</v>
      </c>
      <c r="F85" s="29">
        <v>0</v>
      </c>
      <c r="G85" s="29">
        <v>0</v>
      </c>
      <c r="H85" s="29">
        <v>0</v>
      </c>
      <c r="I85" s="29">
        <v>0</v>
      </c>
      <c r="J85" s="29">
        <v>0</v>
      </c>
      <c r="K85" s="29">
        <v>0</v>
      </c>
      <c r="L85" s="29">
        <v>0</v>
      </c>
      <c r="M85" s="29">
        <f t="shared" si="7"/>
        <v>8480</v>
      </c>
      <c r="N85" s="34"/>
    </row>
    <row r="86" spans="1:14" ht="12.75">
      <c r="A86" s="38" t="s">
        <v>162</v>
      </c>
      <c r="B86" s="39" t="s">
        <v>163</v>
      </c>
      <c r="C86" s="29">
        <v>966425</v>
      </c>
      <c r="D86" s="29">
        <v>656445</v>
      </c>
      <c r="E86" s="29">
        <v>31270</v>
      </c>
      <c r="F86" s="29">
        <v>11281</v>
      </c>
      <c r="G86" s="29">
        <v>9800</v>
      </c>
      <c r="H86" s="29">
        <v>0</v>
      </c>
      <c r="I86" s="29">
        <v>2900</v>
      </c>
      <c r="J86" s="29">
        <v>1481</v>
      </c>
      <c r="K86" s="29">
        <v>0</v>
      </c>
      <c r="L86" s="29">
        <v>0</v>
      </c>
      <c r="M86" s="29">
        <f t="shared" si="7"/>
        <v>977706</v>
      </c>
      <c r="N86" s="34"/>
    </row>
    <row r="87" spans="1:14" ht="12.75">
      <c r="A87" s="38" t="s">
        <v>164</v>
      </c>
      <c r="B87" s="39" t="s">
        <v>165</v>
      </c>
      <c r="C87" s="29">
        <v>106151</v>
      </c>
      <c r="D87" s="29">
        <v>52800</v>
      </c>
      <c r="E87" s="29">
        <v>7900</v>
      </c>
      <c r="F87" s="29">
        <v>3900</v>
      </c>
      <c r="G87" s="29">
        <v>1900</v>
      </c>
      <c r="H87" s="29">
        <v>0</v>
      </c>
      <c r="I87" s="29">
        <v>300</v>
      </c>
      <c r="J87" s="29">
        <v>2000</v>
      </c>
      <c r="K87" s="29">
        <v>2000</v>
      </c>
      <c r="L87" s="29">
        <v>0</v>
      </c>
      <c r="M87" s="29">
        <f t="shared" si="7"/>
        <v>110051</v>
      </c>
      <c r="N87" s="34"/>
    </row>
    <row r="88" spans="1:14" ht="25.5">
      <c r="A88" s="38" t="s">
        <v>166</v>
      </c>
      <c r="B88" s="39" t="s">
        <v>167</v>
      </c>
      <c r="C88" s="29">
        <v>566404.9</v>
      </c>
      <c r="D88" s="29">
        <v>313265</v>
      </c>
      <c r="E88" s="29">
        <v>67700</v>
      </c>
      <c r="F88" s="29">
        <v>36800</v>
      </c>
      <c r="G88" s="29">
        <v>36800</v>
      </c>
      <c r="H88" s="29">
        <v>3460</v>
      </c>
      <c r="I88" s="29">
        <v>11700</v>
      </c>
      <c r="J88" s="29">
        <v>0</v>
      </c>
      <c r="K88" s="29">
        <v>0</v>
      </c>
      <c r="L88" s="29">
        <v>0</v>
      </c>
      <c r="M88" s="29">
        <f t="shared" si="7"/>
        <v>603204.9</v>
      </c>
      <c r="N88" s="34"/>
    </row>
    <row r="89" spans="1:14" ht="12.75">
      <c r="A89" s="38" t="s">
        <v>168</v>
      </c>
      <c r="B89" s="39" t="s">
        <v>169</v>
      </c>
      <c r="C89" s="29">
        <v>552868</v>
      </c>
      <c r="D89" s="29">
        <v>369485</v>
      </c>
      <c r="E89" s="29">
        <v>14100</v>
      </c>
      <c r="F89" s="29">
        <v>31350</v>
      </c>
      <c r="G89" s="29">
        <v>21500</v>
      </c>
      <c r="H89" s="29">
        <v>0</v>
      </c>
      <c r="I89" s="29">
        <v>1300</v>
      </c>
      <c r="J89" s="29">
        <v>9850</v>
      </c>
      <c r="K89" s="29">
        <v>9850</v>
      </c>
      <c r="L89" s="29">
        <v>0</v>
      </c>
      <c r="M89" s="29">
        <f t="shared" si="7"/>
        <v>584218</v>
      </c>
      <c r="N89" s="34"/>
    </row>
    <row r="90" spans="1:14" ht="12.75">
      <c r="A90" s="38" t="s">
        <v>170</v>
      </c>
      <c r="B90" s="39" t="s">
        <v>171</v>
      </c>
      <c r="C90" s="29">
        <v>144824</v>
      </c>
      <c r="D90" s="29">
        <v>98055</v>
      </c>
      <c r="E90" s="29">
        <v>6380</v>
      </c>
      <c r="F90" s="29">
        <v>0</v>
      </c>
      <c r="G90" s="29">
        <v>0</v>
      </c>
      <c r="H90" s="29">
        <v>0</v>
      </c>
      <c r="I90" s="29">
        <v>0</v>
      </c>
      <c r="J90" s="29">
        <v>0</v>
      </c>
      <c r="K90" s="29">
        <v>0</v>
      </c>
      <c r="L90" s="29">
        <v>0</v>
      </c>
      <c r="M90" s="29">
        <f t="shared" si="7"/>
        <v>144824</v>
      </c>
      <c r="N90" s="34"/>
    </row>
    <row r="91" spans="1:14" ht="38.25">
      <c r="A91" s="36" t="s">
        <v>172</v>
      </c>
      <c r="B91" s="37" t="s">
        <v>173</v>
      </c>
      <c r="C91" s="27">
        <f>SUM(C93:C96)</f>
        <v>493281</v>
      </c>
      <c r="D91" s="27">
        <v>0</v>
      </c>
      <c r="E91" s="27">
        <v>0</v>
      </c>
      <c r="F91" s="27">
        <f aca="true" t="shared" si="10" ref="F91:L91">SUM(F93:F96)</f>
        <v>366600</v>
      </c>
      <c r="G91" s="27">
        <f t="shared" si="10"/>
        <v>117300</v>
      </c>
      <c r="H91" s="27">
        <f t="shared" si="10"/>
        <v>0</v>
      </c>
      <c r="I91" s="27">
        <f t="shared" si="10"/>
        <v>0</v>
      </c>
      <c r="J91" s="28">
        <f t="shared" si="10"/>
        <v>249300</v>
      </c>
      <c r="K91" s="27">
        <f t="shared" si="10"/>
        <v>0</v>
      </c>
      <c r="L91" s="27">
        <f t="shared" si="10"/>
        <v>0</v>
      </c>
      <c r="M91" s="27">
        <f t="shared" si="7"/>
        <v>859881</v>
      </c>
      <c r="N91" s="34"/>
    </row>
    <row r="92" spans="1:14" ht="12.75">
      <c r="A92" s="36" t="s">
        <v>36</v>
      </c>
      <c r="B92" s="37" t="s">
        <v>37</v>
      </c>
      <c r="C92" s="27">
        <v>493281</v>
      </c>
      <c r="D92" s="27">
        <v>0</v>
      </c>
      <c r="E92" s="27">
        <v>0</v>
      </c>
      <c r="F92" s="27">
        <v>366600</v>
      </c>
      <c r="G92" s="27">
        <v>117300</v>
      </c>
      <c r="H92" s="27">
        <v>0</v>
      </c>
      <c r="I92" s="27">
        <v>0</v>
      </c>
      <c r="J92" s="28">
        <v>249300</v>
      </c>
      <c r="K92" s="27">
        <v>0</v>
      </c>
      <c r="L92" s="27">
        <v>0</v>
      </c>
      <c r="M92" s="27">
        <f t="shared" si="7"/>
        <v>859881</v>
      </c>
      <c r="N92" s="34"/>
    </row>
    <row r="93" spans="1:14" ht="12.75">
      <c r="A93" s="38" t="s">
        <v>174</v>
      </c>
      <c r="B93" s="39" t="s">
        <v>175</v>
      </c>
      <c r="C93" s="29">
        <v>10000</v>
      </c>
      <c r="D93" s="29">
        <v>0</v>
      </c>
      <c r="E93" s="29">
        <v>0</v>
      </c>
      <c r="F93" s="29">
        <v>0</v>
      </c>
      <c r="G93" s="29">
        <v>0</v>
      </c>
      <c r="H93" s="29">
        <v>0</v>
      </c>
      <c r="I93" s="29">
        <v>0</v>
      </c>
      <c r="J93" s="29">
        <v>0</v>
      </c>
      <c r="K93" s="29">
        <v>0</v>
      </c>
      <c r="L93" s="29">
        <v>0</v>
      </c>
      <c r="M93" s="29">
        <f t="shared" si="7"/>
        <v>10000</v>
      </c>
      <c r="N93" s="34"/>
    </row>
    <row r="94" spans="1:14" ht="51">
      <c r="A94" s="38" t="s">
        <v>176</v>
      </c>
      <c r="B94" s="39" t="s">
        <v>177</v>
      </c>
      <c r="C94" s="29">
        <v>432500</v>
      </c>
      <c r="D94" s="29">
        <v>0</v>
      </c>
      <c r="E94" s="29">
        <v>0</v>
      </c>
      <c r="F94" s="29">
        <v>0</v>
      </c>
      <c r="G94" s="29">
        <v>0</v>
      </c>
      <c r="H94" s="29">
        <v>0</v>
      </c>
      <c r="I94" s="29">
        <v>0</v>
      </c>
      <c r="J94" s="29">
        <v>0</v>
      </c>
      <c r="K94" s="29">
        <v>0</v>
      </c>
      <c r="L94" s="29">
        <v>0</v>
      </c>
      <c r="M94" s="29">
        <f t="shared" si="7"/>
        <v>432500</v>
      </c>
      <c r="N94" s="34"/>
    </row>
    <row r="95" spans="1:14" ht="51">
      <c r="A95" s="38" t="s">
        <v>178</v>
      </c>
      <c r="B95" s="39" t="s">
        <v>179</v>
      </c>
      <c r="C95" s="29">
        <v>0</v>
      </c>
      <c r="D95" s="29">
        <v>0</v>
      </c>
      <c r="E95" s="29">
        <v>0</v>
      </c>
      <c r="F95" s="29">
        <v>366600</v>
      </c>
      <c r="G95" s="29">
        <v>117300</v>
      </c>
      <c r="H95" s="29">
        <v>0</v>
      </c>
      <c r="I95" s="29">
        <v>0</v>
      </c>
      <c r="J95" s="29">
        <v>249300</v>
      </c>
      <c r="K95" s="29">
        <v>0</v>
      </c>
      <c r="L95" s="29">
        <v>0</v>
      </c>
      <c r="M95" s="29">
        <f t="shared" si="7"/>
        <v>366600</v>
      </c>
      <c r="N95" s="34"/>
    </row>
    <row r="96" spans="1:14" ht="12.75">
      <c r="A96" s="38" t="s">
        <v>180</v>
      </c>
      <c r="B96" s="39" t="s">
        <v>181</v>
      </c>
      <c r="C96" s="29">
        <v>50781</v>
      </c>
      <c r="D96" s="29">
        <v>0</v>
      </c>
      <c r="E96" s="29">
        <v>0</v>
      </c>
      <c r="F96" s="29">
        <v>0</v>
      </c>
      <c r="G96" s="29">
        <v>0</v>
      </c>
      <c r="H96" s="29">
        <v>0</v>
      </c>
      <c r="I96" s="29">
        <v>0</v>
      </c>
      <c r="J96" s="29">
        <v>0</v>
      </c>
      <c r="K96" s="29">
        <v>0</v>
      </c>
      <c r="L96" s="29">
        <v>0</v>
      </c>
      <c r="M96" s="29">
        <f t="shared" si="7"/>
        <v>50781</v>
      </c>
      <c r="N96" s="34"/>
    </row>
    <row r="97" spans="1:14" ht="18.75">
      <c r="A97" s="202" t="s">
        <v>182</v>
      </c>
      <c r="B97" s="202"/>
      <c r="C97" s="32">
        <f aca="true" t="shared" si="11" ref="C97:L97">C13+C22+C40+C49+C83+C91</f>
        <v>59978291.349999994</v>
      </c>
      <c r="D97" s="32">
        <f t="shared" si="11"/>
        <v>24348316.66</v>
      </c>
      <c r="E97" s="32">
        <f t="shared" si="11"/>
        <v>3310740</v>
      </c>
      <c r="F97" s="32">
        <f t="shared" si="11"/>
        <v>2551777.7300000004</v>
      </c>
      <c r="G97" s="32">
        <f t="shared" si="11"/>
        <v>1562470.73</v>
      </c>
      <c r="H97" s="32">
        <f t="shared" si="11"/>
        <v>73285.57</v>
      </c>
      <c r="I97" s="32">
        <f t="shared" si="11"/>
        <v>31518.48</v>
      </c>
      <c r="J97" s="33">
        <f t="shared" si="11"/>
        <v>989307</v>
      </c>
      <c r="K97" s="33">
        <f t="shared" si="11"/>
        <v>411653</v>
      </c>
      <c r="L97" s="33">
        <f t="shared" si="11"/>
        <v>163653</v>
      </c>
      <c r="M97" s="32">
        <f t="shared" si="7"/>
        <v>62530069.08</v>
      </c>
      <c r="N97" s="34"/>
    </row>
    <row r="98" spans="1:14" ht="12.75">
      <c r="A98" s="34"/>
      <c r="B98" s="34"/>
      <c r="C98" s="34"/>
      <c r="D98" s="34"/>
      <c r="E98" s="34"/>
      <c r="F98" s="34"/>
      <c r="G98" s="34"/>
      <c r="H98" s="34"/>
      <c r="I98" s="34"/>
      <c r="J98" s="34"/>
      <c r="K98" s="34"/>
      <c r="L98" s="34"/>
      <c r="M98" s="34"/>
      <c r="N98" s="34"/>
    </row>
    <row r="99" spans="1:14" ht="12.75">
      <c r="A99" s="34"/>
      <c r="B99" s="34"/>
      <c r="C99" s="34"/>
      <c r="D99" s="34"/>
      <c r="E99" s="34"/>
      <c r="F99" s="34"/>
      <c r="G99" s="34"/>
      <c r="H99" s="34"/>
      <c r="I99" s="34"/>
      <c r="J99" s="34"/>
      <c r="K99" s="34"/>
      <c r="L99" s="34"/>
      <c r="M99" s="34"/>
      <c r="N99" s="34"/>
    </row>
    <row r="100" spans="1:14" ht="12.75">
      <c r="A100" s="34"/>
      <c r="B100" s="35"/>
      <c r="C100" s="34"/>
      <c r="D100" s="34"/>
      <c r="E100" s="34"/>
      <c r="F100" s="34"/>
      <c r="G100" s="34"/>
      <c r="H100" s="34"/>
      <c r="I100" s="35"/>
      <c r="J100" s="34"/>
      <c r="K100" s="34"/>
      <c r="L100" s="34"/>
      <c r="M100" s="34"/>
      <c r="N100" s="34"/>
    </row>
    <row r="101" spans="1:14" ht="12.75">
      <c r="A101" s="34"/>
      <c r="B101" s="34"/>
      <c r="C101" s="34"/>
      <c r="D101" s="34"/>
      <c r="E101" s="34"/>
      <c r="F101" s="34"/>
      <c r="G101" s="34"/>
      <c r="H101" s="34"/>
      <c r="I101" s="34"/>
      <c r="J101" s="34"/>
      <c r="K101" s="34"/>
      <c r="L101" s="34"/>
      <c r="M101" s="34"/>
      <c r="N101" s="34"/>
    </row>
    <row r="102" spans="1:14" ht="12.75">
      <c r="A102" s="34"/>
      <c r="B102" s="34"/>
      <c r="C102" s="34"/>
      <c r="D102" s="34"/>
      <c r="E102" s="34"/>
      <c r="F102" s="34"/>
      <c r="G102" s="34"/>
      <c r="H102" s="34"/>
      <c r="I102" s="34"/>
      <c r="J102" s="34"/>
      <c r="K102" s="34"/>
      <c r="L102" s="34"/>
      <c r="M102" s="34"/>
      <c r="N102" s="34"/>
    </row>
    <row r="103" spans="1:14" ht="12.75">
      <c r="A103" s="34"/>
      <c r="B103" s="34"/>
      <c r="C103" s="34"/>
      <c r="D103" s="34"/>
      <c r="E103" s="34"/>
      <c r="F103" s="34"/>
      <c r="G103" s="34"/>
      <c r="H103" s="34"/>
      <c r="I103" s="34"/>
      <c r="J103" s="34"/>
      <c r="K103" s="34"/>
      <c r="L103" s="34"/>
      <c r="M103" s="34"/>
      <c r="N103" s="34"/>
    </row>
    <row r="104" spans="1:14" ht="12.75">
      <c r="A104" s="34"/>
      <c r="B104" s="34"/>
      <c r="C104" s="34"/>
      <c r="D104" s="34"/>
      <c r="E104" s="34"/>
      <c r="F104" s="34"/>
      <c r="G104" s="34"/>
      <c r="H104" s="34"/>
      <c r="I104" s="34"/>
      <c r="J104" s="34"/>
      <c r="K104" s="34"/>
      <c r="L104" s="34"/>
      <c r="M104" s="34"/>
      <c r="N104" s="34"/>
    </row>
    <row r="105" spans="1:14" ht="12.75">
      <c r="A105" s="34"/>
      <c r="B105" s="34"/>
      <c r="C105" s="34"/>
      <c r="D105" s="34"/>
      <c r="E105" s="34"/>
      <c r="F105" s="34"/>
      <c r="G105" s="34"/>
      <c r="H105" s="34"/>
      <c r="I105" s="34"/>
      <c r="J105" s="34"/>
      <c r="K105" s="34"/>
      <c r="L105" s="34"/>
      <c r="M105" s="34"/>
      <c r="N105" s="34"/>
    </row>
    <row r="106" spans="1:14" ht="12.75">
      <c r="A106" s="34"/>
      <c r="B106" s="34"/>
      <c r="C106" s="34"/>
      <c r="D106" s="34"/>
      <c r="E106" s="34"/>
      <c r="F106" s="34"/>
      <c r="G106" s="34"/>
      <c r="H106" s="34"/>
      <c r="I106" s="34"/>
      <c r="J106" s="34"/>
      <c r="K106" s="34"/>
      <c r="L106" s="34"/>
      <c r="M106" s="34"/>
      <c r="N106" s="34"/>
    </row>
    <row r="107" spans="1:14" ht="12.75">
      <c r="A107" s="34"/>
      <c r="B107" s="34"/>
      <c r="C107" s="34"/>
      <c r="D107" s="34"/>
      <c r="E107" s="34"/>
      <c r="F107" s="34"/>
      <c r="G107" s="34"/>
      <c r="H107" s="34"/>
      <c r="I107" s="34"/>
      <c r="J107" s="34"/>
      <c r="K107" s="34"/>
      <c r="L107" s="34"/>
      <c r="M107" s="34"/>
      <c r="N107" s="34"/>
    </row>
    <row r="108" spans="1:14" ht="12.75">
      <c r="A108" s="34"/>
      <c r="B108" s="34"/>
      <c r="C108" s="34"/>
      <c r="D108" s="34"/>
      <c r="E108" s="34"/>
      <c r="F108" s="34"/>
      <c r="G108" s="34"/>
      <c r="H108" s="34"/>
      <c r="I108" s="34"/>
      <c r="J108" s="34"/>
      <c r="K108" s="34"/>
      <c r="L108" s="34"/>
      <c r="M108" s="34"/>
      <c r="N108" s="34"/>
    </row>
    <row r="109" spans="1:14" ht="12.75">
      <c r="A109" s="34"/>
      <c r="B109" s="34"/>
      <c r="C109" s="34"/>
      <c r="D109" s="34"/>
      <c r="E109" s="34"/>
      <c r="F109" s="34"/>
      <c r="G109" s="34"/>
      <c r="H109" s="34"/>
      <c r="I109" s="34"/>
      <c r="J109" s="34"/>
      <c r="K109" s="34"/>
      <c r="L109" s="34"/>
      <c r="M109" s="34"/>
      <c r="N109" s="34"/>
    </row>
    <row r="110" spans="1:14" ht="12.75">
      <c r="A110" s="34"/>
      <c r="B110" s="34"/>
      <c r="C110" s="34"/>
      <c r="D110" s="34"/>
      <c r="E110" s="34"/>
      <c r="F110" s="34"/>
      <c r="G110" s="34"/>
      <c r="H110" s="34"/>
      <c r="I110" s="34"/>
      <c r="J110" s="34"/>
      <c r="K110" s="34"/>
      <c r="L110" s="34"/>
      <c r="M110" s="34"/>
      <c r="N110" s="34"/>
    </row>
    <row r="111" spans="1:14" ht="12.75">
      <c r="A111" s="34"/>
      <c r="B111" s="34"/>
      <c r="C111" s="34"/>
      <c r="D111" s="34"/>
      <c r="E111" s="34"/>
      <c r="F111" s="34"/>
      <c r="G111" s="34"/>
      <c r="H111" s="34"/>
      <c r="I111" s="34"/>
      <c r="J111" s="34"/>
      <c r="K111" s="34"/>
      <c r="L111" s="34"/>
      <c r="M111" s="34"/>
      <c r="N111" s="34"/>
    </row>
    <row r="112" spans="1:14" ht="12.75">
      <c r="A112" s="34"/>
      <c r="B112" s="34"/>
      <c r="C112" s="34"/>
      <c r="D112" s="34"/>
      <c r="E112" s="34"/>
      <c r="F112" s="34"/>
      <c r="G112" s="34"/>
      <c r="H112" s="34"/>
      <c r="I112" s="34"/>
      <c r="J112" s="34"/>
      <c r="K112" s="34"/>
      <c r="L112" s="34"/>
      <c r="M112" s="34"/>
      <c r="N112" s="34"/>
    </row>
    <row r="113" spans="1:14" ht="12.75">
      <c r="A113" s="34"/>
      <c r="B113" s="34"/>
      <c r="C113" s="34"/>
      <c r="D113" s="34"/>
      <c r="E113" s="34"/>
      <c r="F113" s="34"/>
      <c r="G113" s="34"/>
      <c r="H113" s="34"/>
      <c r="I113" s="34"/>
      <c r="J113" s="34"/>
      <c r="K113" s="34"/>
      <c r="L113" s="34"/>
      <c r="M113" s="34"/>
      <c r="N113" s="34"/>
    </row>
    <row r="114" spans="1:14" ht="12.75">
      <c r="A114" s="34"/>
      <c r="B114" s="34"/>
      <c r="C114" s="34"/>
      <c r="D114" s="34"/>
      <c r="E114" s="34"/>
      <c r="F114" s="34"/>
      <c r="G114" s="34"/>
      <c r="H114" s="34"/>
      <c r="I114" s="34"/>
      <c r="J114" s="34"/>
      <c r="K114" s="34"/>
      <c r="L114" s="34"/>
      <c r="M114" s="34"/>
      <c r="N114" s="34"/>
    </row>
    <row r="115" spans="1:14" ht="12.75">
      <c r="A115" s="34"/>
      <c r="B115" s="34"/>
      <c r="C115" s="34"/>
      <c r="D115" s="34"/>
      <c r="E115" s="34"/>
      <c r="F115" s="34"/>
      <c r="G115" s="34"/>
      <c r="H115" s="34"/>
      <c r="I115" s="34"/>
      <c r="J115" s="34"/>
      <c r="K115" s="34"/>
      <c r="L115" s="34"/>
      <c r="M115" s="34"/>
      <c r="N115" s="34"/>
    </row>
    <row r="116" spans="1:14" ht="12.75">
      <c r="A116" s="34"/>
      <c r="B116" s="34"/>
      <c r="C116" s="34"/>
      <c r="D116" s="34"/>
      <c r="E116" s="34"/>
      <c r="F116" s="34"/>
      <c r="G116" s="34"/>
      <c r="H116" s="34"/>
      <c r="I116" s="34"/>
      <c r="J116" s="34"/>
      <c r="K116" s="34"/>
      <c r="L116" s="34"/>
      <c r="M116" s="34"/>
      <c r="N116" s="34"/>
    </row>
    <row r="117" spans="1:14" ht="12.75">
      <c r="A117" s="34"/>
      <c r="B117" s="34"/>
      <c r="C117" s="34"/>
      <c r="D117" s="34"/>
      <c r="E117" s="34"/>
      <c r="F117" s="34"/>
      <c r="G117" s="34"/>
      <c r="H117" s="34"/>
      <c r="I117" s="34"/>
      <c r="J117" s="34"/>
      <c r="K117" s="34"/>
      <c r="L117" s="34"/>
      <c r="M117" s="34"/>
      <c r="N117" s="34"/>
    </row>
    <row r="118" spans="1:14" ht="12.75">
      <c r="A118" s="34"/>
      <c r="B118" s="34"/>
      <c r="C118" s="34"/>
      <c r="D118" s="34"/>
      <c r="E118" s="34"/>
      <c r="F118" s="34"/>
      <c r="G118" s="34"/>
      <c r="H118" s="34"/>
      <c r="I118" s="34"/>
      <c r="J118" s="34"/>
      <c r="K118" s="34"/>
      <c r="L118" s="34"/>
      <c r="M118" s="34"/>
      <c r="N118" s="34"/>
    </row>
    <row r="119" spans="1:14" ht="12.75">
      <c r="A119" s="34"/>
      <c r="B119" s="34"/>
      <c r="C119" s="34"/>
      <c r="D119" s="34"/>
      <c r="E119" s="34"/>
      <c r="F119" s="34"/>
      <c r="G119" s="34"/>
      <c r="H119" s="34"/>
      <c r="I119" s="34"/>
      <c r="J119" s="34"/>
      <c r="K119" s="34"/>
      <c r="L119" s="34"/>
      <c r="M119" s="34"/>
      <c r="N119" s="34"/>
    </row>
    <row r="120" spans="1:14" ht="12.75">
      <c r="A120" s="34"/>
      <c r="B120" s="34"/>
      <c r="C120" s="34"/>
      <c r="D120" s="34"/>
      <c r="E120" s="34"/>
      <c r="F120" s="34"/>
      <c r="G120" s="34"/>
      <c r="H120" s="34"/>
      <c r="I120" s="34"/>
      <c r="J120" s="34"/>
      <c r="K120" s="34"/>
      <c r="L120" s="34"/>
      <c r="M120" s="34"/>
      <c r="N120" s="34"/>
    </row>
    <row r="121" spans="1:14" ht="12.75">
      <c r="A121" s="34"/>
      <c r="B121" s="34"/>
      <c r="C121" s="34"/>
      <c r="D121" s="34"/>
      <c r="E121" s="34"/>
      <c r="F121" s="34"/>
      <c r="G121" s="34"/>
      <c r="H121" s="34"/>
      <c r="I121" s="34"/>
      <c r="J121" s="34"/>
      <c r="K121" s="34"/>
      <c r="L121" s="34"/>
      <c r="M121" s="34"/>
      <c r="N121" s="34"/>
    </row>
    <row r="122" spans="1:14" ht="12.75">
      <c r="A122" s="34"/>
      <c r="B122" s="34"/>
      <c r="C122" s="34"/>
      <c r="D122" s="34"/>
      <c r="E122" s="34"/>
      <c r="F122" s="34"/>
      <c r="G122" s="34"/>
      <c r="H122" s="34"/>
      <c r="I122" s="34"/>
      <c r="J122" s="34"/>
      <c r="K122" s="34"/>
      <c r="L122" s="34"/>
      <c r="M122" s="34"/>
      <c r="N122" s="34"/>
    </row>
    <row r="123" spans="1:14" ht="12.75">
      <c r="A123" s="34"/>
      <c r="B123" s="34"/>
      <c r="C123" s="34"/>
      <c r="D123" s="34"/>
      <c r="E123" s="34"/>
      <c r="F123" s="34"/>
      <c r="G123" s="34"/>
      <c r="H123" s="34"/>
      <c r="I123" s="34"/>
      <c r="J123" s="34"/>
      <c r="K123" s="34"/>
      <c r="L123" s="34"/>
      <c r="M123" s="34"/>
      <c r="N123" s="34"/>
    </row>
    <row r="124" spans="1:14" ht="12.75">
      <c r="A124" s="34"/>
      <c r="B124" s="34"/>
      <c r="C124" s="34"/>
      <c r="D124" s="34"/>
      <c r="E124" s="34"/>
      <c r="F124" s="34"/>
      <c r="G124" s="34"/>
      <c r="H124" s="34"/>
      <c r="I124" s="34"/>
      <c r="J124" s="34"/>
      <c r="K124" s="34"/>
      <c r="L124" s="34"/>
      <c r="M124" s="34"/>
      <c r="N124" s="34"/>
    </row>
    <row r="125" spans="1:14" ht="12.75">
      <c r="A125" s="34"/>
      <c r="B125" s="34"/>
      <c r="C125" s="34"/>
      <c r="D125" s="34"/>
      <c r="E125" s="34"/>
      <c r="F125" s="34"/>
      <c r="G125" s="34"/>
      <c r="H125" s="34"/>
      <c r="I125" s="34"/>
      <c r="J125" s="34"/>
      <c r="K125" s="34"/>
      <c r="L125" s="34"/>
      <c r="M125" s="34"/>
      <c r="N125" s="34"/>
    </row>
    <row r="126" spans="1:14" ht="12.75">
      <c r="A126" s="34"/>
      <c r="B126" s="34"/>
      <c r="C126" s="34"/>
      <c r="D126" s="34"/>
      <c r="E126" s="34"/>
      <c r="F126" s="34"/>
      <c r="G126" s="34"/>
      <c r="H126" s="34"/>
      <c r="I126" s="34"/>
      <c r="J126" s="34"/>
      <c r="K126" s="34"/>
      <c r="L126" s="34"/>
      <c r="M126" s="34"/>
      <c r="N126" s="34"/>
    </row>
  </sheetData>
  <mergeCells count="23">
    <mergeCell ref="J9:J11"/>
    <mergeCell ref="K10:K11"/>
    <mergeCell ref="K9:L9"/>
    <mergeCell ref="M8:M11"/>
    <mergeCell ref="C8:E8"/>
    <mergeCell ref="C9:C11"/>
    <mergeCell ref="D10:D11"/>
    <mergeCell ref="D9:E9"/>
    <mergeCell ref="E10:E11"/>
    <mergeCell ref="H10:H11"/>
    <mergeCell ref="I10:I11"/>
    <mergeCell ref="A10:A11"/>
    <mergeCell ref="B10:B11"/>
    <mergeCell ref="J4:M4"/>
    <mergeCell ref="A97:B97"/>
    <mergeCell ref="A5:M5"/>
    <mergeCell ref="A6:M6"/>
    <mergeCell ref="A8:A9"/>
    <mergeCell ref="B8:B9"/>
    <mergeCell ref="F8:L8"/>
    <mergeCell ref="F9:F11"/>
    <mergeCell ref="G9:G11"/>
    <mergeCell ref="H9:I9"/>
  </mergeCells>
  <printOptions/>
  <pageMargins left="0.2755905511811024" right="0.3937007874015748" top="1.1811023622047245" bottom="0.2755905511811024"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ECK</cp:lastModifiedBy>
  <cp:lastPrinted>2014-02-03T12:15:53Z</cp:lastPrinted>
  <dcterms:created xsi:type="dcterms:W3CDTF">2013-12-31T08:24:02Z</dcterms:created>
  <dcterms:modified xsi:type="dcterms:W3CDTF">2014-02-03T12:15:59Z</dcterms:modified>
  <cp:category/>
  <cp:version/>
  <cp:contentType/>
  <cp:contentStatus/>
</cp:coreProperties>
</file>