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<sst xmlns="http://schemas.openxmlformats.org/spreadsheetml/2006/main" count="76" uniqueCount="61">
  <si>
    <t xml:space="preserve">до рішення сесії </t>
  </si>
  <si>
    <t>Новгородківської районної ради</t>
  </si>
  <si>
    <t xml:space="preserve">                                    від___________ 2009 року № </t>
  </si>
  <si>
    <t>Звіт про виконання Новгородківського районного бюджету</t>
  </si>
  <si>
    <t>(грн.)</t>
  </si>
  <si>
    <t>Спеціальний фонд</t>
  </si>
  <si>
    <t>Затвер
джено
 на рік з урахуванням змін</t>
  </si>
  <si>
    <t>% до
 затвер
дженого</t>
  </si>
  <si>
    <t>% до
уточ
неного</t>
  </si>
  <si>
    <t>Затвер
джено
 на рік</t>
  </si>
  <si>
    <t>Податок з доходів фізичних осіб</t>
  </si>
  <si>
    <t>Податок на прибуток</t>
  </si>
  <si>
    <t>Інші надходження</t>
  </si>
  <si>
    <t>Власні надходження
 бюджетних установ</t>
  </si>
  <si>
    <t>Всього доходів без урахування трансфертів</t>
  </si>
  <si>
    <t>Кошти, що надходять до районного бюджету
 з селищних,  сільських бюджетів</t>
  </si>
  <si>
    <t>Дотація вирівнювання з ДБ</t>
  </si>
  <si>
    <t>Додаткова дотація з 
державного бюджету місцевим бюджетам  на вирівнювання фінансової забезпеченності місцевих бюджетів</t>
  </si>
  <si>
    <t>Субвенції з ДБ</t>
  </si>
  <si>
    <t>інші субвенції</t>
  </si>
  <si>
    <t>Разом</t>
  </si>
  <si>
    <t xml:space="preserve">                                    від 06 серпня 2009 року № </t>
  </si>
  <si>
    <t>Загальний фонд</t>
  </si>
  <si>
    <t>Затвер
джено
 на І квартал</t>
  </si>
  <si>
    <t>Державне управління</t>
  </si>
  <si>
    <t>Освіта</t>
  </si>
  <si>
    <t>вт.ч. за рахунок субвенцій зДБ</t>
  </si>
  <si>
    <t>Охорона здоров"я</t>
  </si>
  <si>
    <t>Соцзахист</t>
  </si>
  <si>
    <t>в т.ч. пільги ветеранам з ДБ</t>
  </si>
  <si>
    <t>Допомога сім"ям з дітьми з ДБ</t>
  </si>
  <si>
    <t>Субсидії з ДБ</t>
  </si>
  <si>
    <t>Молодіжна програма, 
утримання РЦССМ</t>
  </si>
  <si>
    <t>Територіальний центр</t>
  </si>
  <si>
    <t>Організація ветеранів</t>
  </si>
  <si>
    <t>Інші виплати по соцзахисту</t>
  </si>
  <si>
    <t>Культура</t>
  </si>
  <si>
    <t xml:space="preserve">Засоби масової інформації </t>
  </si>
  <si>
    <t>Фізкультура і спорт</t>
  </si>
  <si>
    <t>Транспорт (субвенція з ДБ)</t>
  </si>
  <si>
    <t xml:space="preserve">Надзвичайні ситуації </t>
  </si>
  <si>
    <t>Різні виплати</t>
  </si>
  <si>
    <t>Резервний фонд</t>
  </si>
  <si>
    <t>Всього видатків</t>
  </si>
  <si>
    <t>Дотація с/р</t>
  </si>
  <si>
    <t>Субвенція з державного бюджету місцевим бюджетам на будівництво, реконструкцію,ремонт та утримання вулиць і доріг комунальної власності у населених пунктах</t>
  </si>
  <si>
    <t>РАЗОМ</t>
  </si>
  <si>
    <t>Фактично
 виконано за 1квартал</t>
  </si>
  <si>
    <t>Субвенуії з державного бюджету місцевим бюджетам на будівництво реконтсрукцію ремонт та утримання вулиць і доріг комунальної власності  у населених пунктах</t>
  </si>
  <si>
    <t>Виплата компенсаії фізичним особам, які надають соціальні послуги</t>
  </si>
  <si>
    <t>касові видатки</t>
  </si>
  <si>
    <t>Затвер
джено
 на 2014 рік з урахуванням змін</t>
  </si>
  <si>
    <t>Затвер
джено
 на 1півріччя з урахуванням змін</t>
  </si>
  <si>
    <t>Фактично
 виконано за 1півріччя</t>
  </si>
  <si>
    <t>Затвер
джено
 за І півріччя 2014 з урахуванням змін</t>
  </si>
  <si>
    <t>по видатках за І півріччя  2014 року</t>
  </si>
  <si>
    <t>Додаток 1</t>
  </si>
  <si>
    <t>26 вересня 2014 року №353</t>
  </si>
  <si>
    <t xml:space="preserve">до рішення сесії сесії районної ради </t>
  </si>
  <si>
    <t>по доходах за І півріччя 2014 року</t>
  </si>
  <si>
    <t>Додаток 2
до рішення сесії районної ради
26 вересня 2014 року №353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</si>
</sst>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1">
    <font>
      <sz val="10"/>
      <name val="Arial"/>
      <family val="0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name val="Arial"/>
      <family val="0"/>
    </font>
    <font>
      <b/>
      <sz val="13"/>
      <name val="Arial Cyr"/>
      <family val="0"/>
    </font>
    <font>
      <b/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/>
    </xf>
    <xf numFmtId="0" fontId="2" fillId="0" borderId="3" xfId="0" applyFont="1" applyBorder="1" applyAlignment="1">
      <alignment wrapText="1"/>
    </xf>
    <xf numFmtId="2" fontId="2" fillId="0" borderId="3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180" fontId="4" fillId="0" borderId="3" xfId="0" applyNumberFormat="1" applyFont="1" applyBorder="1" applyAlignment="1">
      <alignment horizontal="center"/>
    </xf>
    <xf numFmtId="0" fontId="2" fillId="0" borderId="3" xfId="0" applyFont="1" applyFill="1" applyBorder="1" applyAlignment="1">
      <alignment wrapText="1"/>
    </xf>
    <xf numFmtId="2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wrapText="1"/>
    </xf>
    <xf numFmtId="2" fontId="4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180" fontId="6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2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180" fontId="4" fillId="0" borderId="3" xfId="0" applyNumberFormat="1" applyFont="1" applyBorder="1" applyAlignment="1">
      <alignment/>
    </xf>
    <xf numFmtId="0" fontId="2" fillId="3" borderId="3" xfId="0" applyFont="1" applyFill="1" applyBorder="1" applyAlignment="1">
      <alignment horizontal="center"/>
    </xf>
    <xf numFmtId="180" fontId="2" fillId="3" borderId="3" xfId="0" applyNumberFormat="1" applyFont="1" applyFill="1" applyBorder="1" applyAlignment="1">
      <alignment/>
    </xf>
    <xf numFmtId="2" fontId="2" fillId="3" borderId="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80" fontId="2" fillId="3" borderId="3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right"/>
    </xf>
    <xf numFmtId="180" fontId="4" fillId="3" borderId="3" xfId="0" applyNumberFormat="1" applyFont="1" applyFill="1" applyBorder="1" applyAlignment="1">
      <alignment horizontal="center"/>
    </xf>
    <xf numFmtId="180" fontId="3" fillId="3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2" fontId="5" fillId="0" borderId="2" xfId="0" applyNumberFormat="1" applyFont="1" applyFill="1" applyBorder="1" applyAlignment="1" applyProtection="1">
      <alignment horizontal="right"/>
      <protection/>
    </xf>
    <xf numFmtId="180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80" fontId="4" fillId="0" borderId="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2" fontId="7" fillId="0" borderId="2" xfId="0" applyNumberFormat="1" applyFont="1" applyFill="1" applyBorder="1" applyAlignment="1" applyProtection="1">
      <alignment horizontal="right"/>
      <protection/>
    </xf>
    <xf numFmtId="180" fontId="4" fillId="2" borderId="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80" fontId="9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9" fillId="0" borderId="3" xfId="0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180" fontId="9" fillId="0" borderId="3" xfId="0" applyNumberFormat="1" applyFont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180" fontId="9" fillId="3" borderId="3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6" fillId="0" borderId="3" xfId="17" applyFill="1" applyBorder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dxfs count="2">
    <dxf>
      <font>
        <b/>
        <i val="0"/>
      </font>
      <fill>
        <patternFill>
          <bgColor rgb="FFFF9900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Q37"/>
  <sheetViews>
    <sheetView zoomScale="60" zoomScaleNormal="60" workbookViewId="0" topLeftCell="A1">
      <selection activeCell="N15" sqref="N15"/>
    </sheetView>
  </sheetViews>
  <sheetFormatPr defaultColWidth="9.140625" defaultRowHeight="12.75"/>
  <cols>
    <col min="1" max="1" width="6.00390625" style="0" customWidth="1"/>
    <col min="2" max="2" width="7.421875" style="0" customWidth="1"/>
    <col min="3" max="3" width="14.7109375" style="0" bestFit="1" customWidth="1"/>
    <col min="4" max="4" width="41.28125" style="0" customWidth="1"/>
    <col min="5" max="5" width="19.140625" style="0" customWidth="1"/>
    <col min="6" max="6" width="18.8515625" style="0" customWidth="1"/>
    <col min="7" max="7" width="0" style="0" hidden="1" customWidth="1"/>
    <col min="8" max="8" width="12.00390625" style="0" customWidth="1"/>
    <col min="9" max="9" width="13.28125" style="0" hidden="1" customWidth="1"/>
    <col min="10" max="10" width="16.00390625" style="0" customWidth="1"/>
    <col min="11" max="11" width="16.421875" style="0" customWidth="1"/>
    <col min="12" max="12" width="4.57421875" style="0" hidden="1" customWidth="1"/>
    <col min="13" max="13" width="10.00390625" style="0" bestFit="1" customWidth="1"/>
  </cols>
  <sheetData>
    <row r="2" spans="9:13" ht="12.75">
      <c r="I2" s="1"/>
      <c r="J2" s="1"/>
      <c r="K2" s="1" t="s">
        <v>56</v>
      </c>
      <c r="L2" s="1"/>
      <c r="M2" s="1"/>
    </row>
    <row r="3" spans="9:13" ht="12.75" hidden="1">
      <c r="I3" s="1"/>
      <c r="J3" s="1"/>
      <c r="K3" s="1" t="s">
        <v>0</v>
      </c>
      <c r="L3" s="1"/>
      <c r="M3" s="1"/>
    </row>
    <row r="4" spans="8:13" ht="12.75" hidden="1">
      <c r="H4" s="1"/>
      <c r="I4" s="1"/>
      <c r="J4" s="60" t="s">
        <v>1</v>
      </c>
      <c r="K4" s="60"/>
      <c r="L4" s="60"/>
      <c r="M4" s="60"/>
    </row>
    <row r="5" spans="8:13" ht="12.75" hidden="1">
      <c r="H5" s="60" t="s">
        <v>2</v>
      </c>
      <c r="I5" s="60"/>
      <c r="J5" s="60"/>
      <c r="K5" s="60"/>
      <c r="L5" s="60"/>
      <c r="M5" s="60"/>
    </row>
    <row r="6" spans="8:13" ht="12.75">
      <c r="H6" s="2"/>
      <c r="I6" s="2"/>
      <c r="J6" s="2"/>
      <c r="K6" s="2" t="s">
        <v>58</v>
      </c>
      <c r="L6" s="2"/>
      <c r="M6" s="2"/>
    </row>
    <row r="7" spans="8:13" ht="12.75">
      <c r="H7" s="2"/>
      <c r="I7" s="2"/>
      <c r="J7" s="2"/>
      <c r="K7" s="2" t="s">
        <v>57</v>
      </c>
      <c r="L7" s="2"/>
      <c r="M7" s="2"/>
    </row>
    <row r="8" spans="8:13" ht="12.75">
      <c r="H8" s="2"/>
      <c r="I8" s="2"/>
      <c r="J8" s="2"/>
      <c r="K8" s="2"/>
      <c r="L8" s="2"/>
      <c r="M8" s="2"/>
    </row>
    <row r="10" spans="4:13" ht="20.25">
      <c r="D10" s="61" t="s">
        <v>3</v>
      </c>
      <c r="E10" s="61"/>
      <c r="F10" s="61"/>
      <c r="G10" s="61"/>
      <c r="H10" s="61"/>
      <c r="I10" s="61"/>
      <c r="J10" s="61"/>
      <c r="K10" s="61"/>
      <c r="L10" s="61"/>
      <c r="M10" s="61"/>
    </row>
    <row r="11" spans="4:13" ht="20.25">
      <c r="D11" s="61" t="s">
        <v>59</v>
      </c>
      <c r="E11" s="61"/>
      <c r="F11" s="61"/>
      <c r="G11" s="61"/>
      <c r="H11" s="61"/>
      <c r="I11" s="61"/>
      <c r="J11" s="61"/>
      <c r="K11" s="61"/>
      <c r="L11" s="61"/>
      <c r="M11" s="61"/>
    </row>
    <row r="12" spans="5:10" ht="15.75">
      <c r="E12" s="3"/>
      <c r="F12" s="3"/>
      <c r="G12" s="3"/>
      <c r="H12" s="3"/>
      <c r="I12" s="3"/>
      <c r="J12" s="3"/>
    </row>
    <row r="13" spans="5:10" ht="15.75">
      <c r="E13" s="3"/>
      <c r="F13" s="3"/>
      <c r="G13" s="3"/>
      <c r="H13" s="3"/>
      <c r="I13" s="3"/>
      <c r="J13" s="3"/>
    </row>
    <row r="14" spans="5:9" ht="15.75">
      <c r="E14" s="62"/>
      <c r="F14" s="62"/>
      <c r="G14" s="62"/>
      <c r="H14" s="62"/>
      <c r="I14" s="62"/>
    </row>
    <row r="15" spans="5:9" ht="12.75">
      <c r="E15" s="2"/>
      <c r="F15" s="2"/>
      <c r="G15" s="2"/>
      <c r="H15" s="2"/>
      <c r="I15" s="2"/>
    </row>
    <row r="16" spans="5:13" ht="12.75">
      <c r="E16" s="2"/>
      <c r="F16" s="2"/>
      <c r="G16" s="2"/>
      <c r="H16" s="2"/>
      <c r="I16" s="2"/>
      <c r="M16" s="2" t="s">
        <v>4</v>
      </c>
    </row>
    <row r="17" spans="3:13" ht="12.75">
      <c r="C17" s="4"/>
      <c r="D17" s="63"/>
      <c r="E17" s="65"/>
      <c r="F17" s="65"/>
      <c r="G17" s="65"/>
      <c r="H17" s="66"/>
      <c r="I17" s="67" t="s">
        <v>5</v>
      </c>
      <c r="J17" s="65"/>
      <c r="K17" s="65"/>
      <c r="L17" s="65"/>
      <c r="M17" s="66"/>
    </row>
    <row r="18" spans="3:13" ht="83.25" customHeight="1">
      <c r="C18" s="5"/>
      <c r="D18" s="64"/>
      <c r="E18" s="6" t="s">
        <v>52</v>
      </c>
      <c r="F18" s="6" t="s">
        <v>53</v>
      </c>
      <c r="G18" s="6" t="s">
        <v>7</v>
      </c>
      <c r="H18" s="6" t="s">
        <v>8</v>
      </c>
      <c r="I18" s="6" t="s">
        <v>9</v>
      </c>
      <c r="J18" s="6" t="s">
        <v>6</v>
      </c>
      <c r="K18" s="6" t="s">
        <v>47</v>
      </c>
      <c r="L18" s="6" t="s">
        <v>7</v>
      </c>
      <c r="M18" s="6" t="s">
        <v>8</v>
      </c>
    </row>
    <row r="19" spans="3:13" ht="45" customHeight="1">
      <c r="C19" s="7">
        <v>11010000</v>
      </c>
      <c r="D19" s="8" t="s">
        <v>10</v>
      </c>
      <c r="E19" s="41">
        <v>3243200</v>
      </c>
      <c r="F19" s="9">
        <v>3653020.19</v>
      </c>
      <c r="G19" s="10"/>
      <c r="H19" s="10">
        <f>F19/E19*100</f>
        <v>112.63629100888011</v>
      </c>
      <c r="I19" s="10"/>
      <c r="J19" s="42"/>
      <c r="K19" s="42"/>
      <c r="L19" s="41"/>
      <c r="M19" s="41"/>
    </row>
    <row r="20" spans="3:13" ht="27" customHeight="1">
      <c r="C20" s="7">
        <v>11020200</v>
      </c>
      <c r="D20" s="11" t="s">
        <v>11</v>
      </c>
      <c r="E20" s="42">
        <v>8500</v>
      </c>
      <c r="F20" s="9">
        <v>16464</v>
      </c>
      <c r="G20" s="10"/>
      <c r="H20" s="10">
        <f aca="true" t="shared" si="0" ref="H20:H31">F20/E20*100</f>
        <v>193.69411764705882</v>
      </c>
      <c r="I20" s="10"/>
      <c r="J20" s="42"/>
      <c r="K20" s="42"/>
      <c r="L20" s="41"/>
      <c r="M20" s="41"/>
    </row>
    <row r="21" spans="3:13" ht="68.25" customHeight="1">
      <c r="C21" s="7">
        <v>21080500</v>
      </c>
      <c r="D21" s="13" t="s">
        <v>12</v>
      </c>
      <c r="E21" s="42">
        <v>0</v>
      </c>
      <c r="F21" s="42">
        <v>987.63</v>
      </c>
      <c r="G21" s="10"/>
      <c r="H21" s="10" t="e">
        <f t="shared" si="0"/>
        <v>#DIV/0!</v>
      </c>
      <c r="I21" s="10"/>
      <c r="J21" s="42"/>
      <c r="K21" s="42"/>
      <c r="L21" s="41"/>
      <c r="M21" s="41"/>
    </row>
    <row r="22" spans="3:14" ht="33.75" customHeight="1">
      <c r="C22" s="7">
        <v>24060300</v>
      </c>
      <c r="D22" s="7" t="s">
        <v>12</v>
      </c>
      <c r="E22" s="14">
        <v>0</v>
      </c>
      <c r="F22" s="14">
        <v>621.11</v>
      </c>
      <c r="G22" s="12"/>
      <c r="H22" s="10" t="e">
        <f t="shared" si="0"/>
        <v>#DIV/0!</v>
      </c>
      <c r="I22" s="12"/>
      <c r="J22" s="43"/>
      <c r="K22" s="43"/>
      <c r="L22" s="44"/>
      <c r="M22" s="41"/>
      <c r="N22" s="45"/>
    </row>
    <row r="23" spans="3:13" ht="30.75">
      <c r="C23" s="7">
        <v>25000000</v>
      </c>
      <c r="D23" s="15" t="s">
        <v>13</v>
      </c>
      <c r="E23" s="16"/>
      <c r="F23" s="16"/>
      <c r="G23" s="12"/>
      <c r="H23" s="10"/>
      <c r="I23" s="48"/>
      <c r="J23" s="43">
        <v>1012092.59</v>
      </c>
      <c r="K23" s="43">
        <v>779667.38</v>
      </c>
      <c r="L23" s="36"/>
      <c r="M23" s="41">
        <f>K23/J23*100</f>
        <v>77.0351831150152</v>
      </c>
    </row>
    <row r="24" spans="3:14" ht="54" customHeight="1">
      <c r="C24" s="7"/>
      <c r="D24" s="15" t="s">
        <v>14</v>
      </c>
      <c r="E24" s="43">
        <f>SUM(E19:E23)</f>
        <v>3251700</v>
      </c>
      <c r="F24" s="43">
        <f>SUM(F19:F23)</f>
        <v>3671092.9299999997</v>
      </c>
      <c r="G24" s="12"/>
      <c r="H24" s="12">
        <f t="shared" si="0"/>
        <v>112.89765138235384</v>
      </c>
      <c r="I24" s="48"/>
      <c r="J24" s="43">
        <f>SUM(J19:J23)</f>
        <v>1012092.59</v>
      </c>
      <c r="K24" s="43">
        <f>SUM(K19:K23)</f>
        <v>779667.38</v>
      </c>
      <c r="L24" s="36"/>
      <c r="M24" s="44">
        <f>K24/J24*100</f>
        <v>77.0351831150152</v>
      </c>
      <c r="N24" s="49"/>
    </row>
    <row r="25" spans="3:13" ht="66.75" customHeight="1">
      <c r="C25" s="7">
        <v>41010600</v>
      </c>
      <c r="D25" s="15" t="s">
        <v>15</v>
      </c>
      <c r="E25" s="16">
        <v>342893</v>
      </c>
      <c r="F25" s="16">
        <v>330371.24</v>
      </c>
      <c r="G25" s="12"/>
      <c r="H25" s="10">
        <f t="shared" si="0"/>
        <v>96.34820191721616</v>
      </c>
      <c r="I25" s="12"/>
      <c r="J25" s="43"/>
      <c r="K25" s="43"/>
      <c r="L25" s="36"/>
      <c r="M25" s="41"/>
    </row>
    <row r="26" spans="3:13" ht="25.5" customHeight="1">
      <c r="C26" s="7">
        <v>41020100</v>
      </c>
      <c r="D26" s="7" t="s">
        <v>16</v>
      </c>
      <c r="E26" s="43">
        <v>12883200</v>
      </c>
      <c r="F26" s="43">
        <v>12566846.18</v>
      </c>
      <c r="G26" s="12"/>
      <c r="H26" s="10">
        <f t="shared" si="0"/>
        <v>97.5444468765524</v>
      </c>
      <c r="I26" s="12"/>
      <c r="J26" s="43"/>
      <c r="K26" s="43"/>
      <c r="L26" s="36"/>
      <c r="M26" s="41"/>
    </row>
    <row r="27" spans="3:13" ht="82.5" customHeight="1">
      <c r="C27" s="7">
        <v>41020600</v>
      </c>
      <c r="D27" s="15" t="s">
        <v>17</v>
      </c>
      <c r="E27" s="43">
        <v>272000</v>
      </c>
      <c r="F27" s="43">
        <v>272000</v>
      </c>
      <c r="G27" s="12"/>
      <c r="H27" s="10">
        <f t="shared" si="0"/>
        <v>100</v>
      </c>
      <c r="I27" s="12"/>
      <c r="J27" s="43"/>
      <c r="K27" s="43"/>
      <c r="L27" s="36"/>
      <c r="M27" s="41"/>
    </row>
    <row r="28" spans="3:13" ht="15.75">
      <c r="C28" s="7"/>
      <c r="D28" s="7" t="s">
        <v>18</v>
      </c>
      <c r="E28" s="43">
        <v>12425637.77</v>
      </c>
      <c r="F28" s="43">
        <v>11615316.87</v>
      </c>
      <c r="G28" s="12"/>
      <c r="H28" s="10">
        <f t="shared" si="0"/>
        <v>93.47863735448325</v>
      </c>
      <c r="I28" s="12"/>
      <c r="J28" s="44"/>
      <c r="K28" s="43"/>
      <c r="L28" s="36"/>
      <c r="M28" s="41"/>
    </row>
    <row r="29" spans="3:13" ht="52.5" customHeight="1">
      <c r="C29" s="7">
        <v>41035000</v>
      </c>
      <c r="D29" s="15" t="s">
        <v>19</v>
      </c>
      <c r="E29" s="16">
        <v>967882</v>
      </c>
      <c r="F29" s="16">
        <v>826751.75</v>
      </c>
      <c r="G29" s="12"/>
      <c r="H29" s="10">
        <f t="shared" si="0"/>
        <v>85.41865124054378</v>
      </c>
      <c r="I29" s="12"/>
      <c r="J29" s="43">
        <v>59000</v>
      </c>
      <c r="K29" s="43">
        <v>3000</v>
      </c>
      <c r="L29" s="36"/>
      <c r="M29" s="50"/>
    </row>
    <row r="30" spans="3:13" ht="97.5" customHeight="1">
      <c r="C30" s="7">
        <v>41034400</v>
      </c>
      <c r="D30" s="15" t="s">
        <v>48</v>
      </c>
      <c r="E30" s="16"/>
      <c r="F30" s="16"/>
      <c r="G30" s="12"/>
      <c r="H30" s="10"/>
      <c r="I30" s="12"/>
      <c r="J30" s="43">
        <v>455400</v>
      </c>
      <c r="K30" s="43">
        <v>162012.15</v>
      </c>
      <c r="L30" s="36"/>
      <c r="M30" s="50"/>
    </row>
    <row r="31" spans="3:13" ht="45.75" customHeight="1">
      <c r="C31" s="51"/>
      <c r="D31" s="52" t="s">
        <v>20</v>
      </c>
      <c r="E31" s="53">
        <f>E24+E25+E26+E27+E28+E29</f>
        <v>30143312.77</v>
      </c>
      <c r="F31" s="53">
        <f>F24+F25+F26+F27+F28+F29</f>
        <v>29282378.97</v>
      </c>
      <c r="G31" s="54"/>
      <c r="H31" s="54">
        <f t="shared" si="0"/>
        <v>97.14386468876492</v>
      </c>
      <c r="I31" s="53"/>
      <c r="J31" s="55">
        <f>J24+J25+J26+J27+J28+J29+J30</f>
        <v>1526492.5899999999</v>
      </c>
      <c r="K31" s="55">
        <f>K24+K25+K26+K27+K28+K29+K30</f>
        <v>944679.53</v>
      </c>
      <c r="L31" s="56"/>
      <c r="M31" s="50">
        <f>K31/J31*100</f>
        <v>61.885628282021344</v>
      </c>
    </row>
    <row r="32" spans="3:17" ht="15">
      <c r="C32" s="18"/>
      <c r="D32" s="19"/>
      <c r="E32" s="20"/>
      <c r="F32" s="57"/>
      <c r="G32" s="21"/>
      <c r="H32" s="21"/>
      <c r="I32" s="21"/>
      <c r="J32" s="22"/>
      <c r="K32" s="58"/>
      <c r="L32" s="37"/>
      <c r="M32" s="38"/>
      <c r="N32" s="18"/>
      <c r="O32" s="18"/>
      <c r="P32" s="18"/>
      <c r="Q32" s="18"/>
    </row>
    <row r="33" spans="3:17" ht="12.75">
      <c r="C33" s="18"/>
      <c r="D33" s="19"/>
      <c r="E33" s="22"/>
      <c r="F33" s="35"/>
      <c r="G33" s="21"/>
      <c r="H33" s="21"/>
      <c r="I33" s="21"/>
      <c r="J33" s="22"/>
      <c r="K33" s="39"/>
      <c r="L33" s="37"/>
      <c r="M33" s="38"/>
      <c r="N33" s="18"/>
      <c r="O33" s="18"/>
      <c r="P33" s="18"/>
      <c r="Q33" s="18"/>
    </row>
    <row r="34" spans="3:13" ht="12.75">
      <c r="C34" s="18"/>
      <c r="D34" s="19"/>
      <c r="E34" s="59"/>
      <c r="F34" s="59"/>
      <c r="G34" s="21"/>
      <c r="H34" s="21"/>
      <c r="I34" s="21"/>
      <c r="J34" s="20"/>
      <c r="K34" s="20"/>
      <c r="L34" s="21"/>
      <c r="M34" s="21"/>
    </row>
    <row r="35" spans="3:13" ht="12.75">
      <c r="C35" s="18"/>
      <c r="D35" s="23"/>
      <c r="E35" s="20"/>
      <c r="F35" s="20"/>
      <c r="G35" s="21"/>
      <c r="H35" s="21"/>
      <c r="I35" s="21"/>
      <c r="J35" s="20"/>
      <c r="K35" s="20"/>
      <c r="L35" s="21"/>
      <c r="M35" s="21"/>
    </row>
    <row r="36" spans="3:13" ht="12.75">
      <c r="C36" s="18"/>
      <c r="D36" s="18"/>
      <c r="E36" s="24"/>
      <c r="F36" s="24"/>
      <c r="G36" s="25"/>
      <c r="H36" s="25"/>
      <c r="I36" s="26"/>
      <c r="J36" s="24"/>
      <c r="K36" s="24"/>
      <c r="L36" s="25"/>
      <c r="M36" s="25"/>
    </row>
    <row r="37" spans="3:13" ht="12.75">
      <c r="C37" s="18"/>
      <c r="D37" s="23"/>
      <c r="E37" s="20"/>
      <c r="F37" s="20"/>
      <c r="G37" s="21"/>
      <c r="H37" s="21"/>
      <c r="I37" s="21"/>
      <c r="J37" s="20"/>
      <c r="K37" s="20"/>
      <c r="L37" s="21"/>
      <c r="M37" s="21"/>
    </row>
  </sheetData>
  <mergeCells count="8">
    <mergeCell ref="E14:I14"/>
    <mergeCell ref="D17:D18"/>
    <mergeCell ref="E17:H17"/>
    <mergeCell ref="I17:M17"/>
    <mergeCell ref="J4:M4"/>
    <mergeCell ref="H5:M5"/>
    <mergeCell ref="D10:M10"/>
    <mergeCell ref="D11:M11"/>
  </mergeCells>
  <conditionalFormatting sqref="K33">
    <cfRule type="expression" priority="1" dxfId="0" stopIfTrue="1">
      <formula>($C33=999)</formula>
    </cfRule>
    <cfRule type="expression" priority="2" dxfId="1" stopIfTrue="1">
      <formula>MOD(ROW(),2)=1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tabSelected="1" zoomScale="75" zoomScaleNormal="75" workbookViewId="0" topLeftCell="A10">
      <pane xSplit="3" ySplit="9" topLeftCell="D19" activePane="bottomRight" state="frozen"/>
      <selection pane="topLeft" activeCell="A10" sqref="A10"/>
      <selection pane="topRight" activeCell="D10" sqref="D10"/>
      <selection pane="bottomLeft" activeCell="A19" sqref="A19"/>
      <selection pane="bottomRight" activeCell="J2" sqref="J2"/>
    </sheetView>
  </sheetViews>
  <sheetFormatPr defaultColWidth="9.140625" defaultRowHeight="12.75"/>
  <cols>
    <col min="1" max="1" width="16.140625" style="0" customWidth="1"/>
    <col min="2" max="2" width="34.57421875" style="0" customWidth="1"/>
    <col min="3" max="3" width="9.7109375" style="0" hidden="1" customWidth="1"/>
    <col min="4" max="4" width="16.28125" style="0" customWidth="1"/>
    <col min="5" max="5" width="15.7109375" style="0" customWidth="1"/>
    <col min="6" max="6" width="0.13671875" style="0" hidden="1" customWidth="1"/>
    <col min="7" max="7" width="10.28125" style="0" customWidth="1"/>
    <col min="8" max="8" width="0" style="0" hidden="1" customWidth="1"/>
    <col min="9" max="9" width="16.7109375" style="0" customWidth="1"/>
    <col min="10" max="10" width="22.421875" style="0" customWidth="1"/>
    <col min="11" max="11" width="0" style="0" hidden="1" customWidth="1"/>
    <col min="12" max="12" width="10.421875" style="0" customWidth="1"/>
  </cols>
  <sheetData>
    <row r="2" spans="8:12" ht="63.75">
      <c r="H2" s="1"/>
      <c r="I2" s="1"/>
      <c r="J2" s="46" t="s">
        <v>60</v>
      </c>
      <c r="K2" s="1"/>
      <c r="L2" s="1"/>
    </row>
    <row r="3" spans="8:12" ht="12.75" hidden="1">
      <c r="H3" s="1"/>
      <c r="I3" s="1"/>
      <c r="J3" s="1" t="s">
        <v>0</v>
      </c>
      <c r="K3" s="1"/>
      <c r="L3" s="1"/>
    </row>
    <row r="4" spans="7:12" ht="12.75" hidden="1">
      <c r="G4" s="1"/>
      <c r="H4" s="1"/>
      <c r="I4" s="60" t="s">
        <v>1</v>
      </c>
      <c r="J4" s="60"/>
      <c r="K4" s="60"/>
      <c r="L4" s="60"/>
    </row>
    <row r="5" spans="7:12" ht="12.75" hidden="1">
      <c r="G5" s="60" t="s">
        <v>21</v>
      </c>
      <c r="H5" s="60"/>
      <c r="I5" s="60"/>
      <c r="J5" s="60"/>
      <c r="K5" s="60"/>
      <c r="L5" s="60"/>
    </row>
    <row r="6" spans="7:12" ht="12.75" hidden="1">
      <c r="G6" s="2"/>
      <c r="H6" s="2"/>
      <c r="I6" s="2"/>
      <c r="J6" s="2"/>
      <c r="K6" s="2"/>
      <c r="L6" s="2"/>
    </row>
    <row r="7" spans="7:12" ht="12.75">
      <c r="G7" s="2"/>
      <c r="H7" s="2"/>
      <c r="I7" s="2"/>
      <c r="J7" s="2"/>
      <c r="K7" s="2"/>
      <c r="L7" s="2"/>
    </row>
    <row r="8" spans="7:12" ht="12.75">
      <c r="G8" s="2"/>
      <c r="H8" s="2"/>
      <c r="I8" s="2"/>
      <c r="J8" s="2"/>
      <c r="K8" s="2"/>
      <c r="L8" s="2"/>
    </row>
    <row r="10" spans="2:12" ht="20.25">
      <c r="B10" s="61" t="s">
        <v>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</row>
    <row r="11" spans="2:12" ht="20.25">
      <c r="B11" s="61" t="s">
        <v>55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3:9" ht="15.75">
      <c r="C12" s="3"/>
      <c r="D12" s="3"/>
      <c r="E12" s="3"/>
      <c r="F12" s="3"/>
      <c r="G12" s="3"/>
      <c r="H12" s="3"/>
      <c r="I12" s="3"/>
    </row>
    <row r="13" spans="3:9" ht="15.75">
      <c r="C13" s="3"/>
      <c r="D13" s="3"/>
      <c r="E13" s="3"/>
      <c r="F13" s="3"/>
      <c r="G13" s="3"/>
      <c r="H13" s="3"/>
      <c r="I13" s="3"/>
    </row>
    <row r="14" spans="3:8" ht="15.75">
      <c r="C14" s="62"/>
      <c r="D14" s="62"/>
      <c r="E14" s="62"/>
      <c r="F14" s="62"/>
      <c r="G14" s="62"/>
      <c r="H14" s="62"/>
    </row>
    <row r="15" spans="3:8" ht="12.75">
      <c r="C15" s="2"/>
      <c r="D15" s="2"/>
      <c r="E15" s="2"/>
      <c r="F15" s="2"/>
      <c r="G15" s="2"/>
      <c r="H15" s="2"/>
    </row>
    <row r="16" spans="3:12" ht="12.75">
      <c r="C16" s="2"/>
      <c r="D16" s="2"/>
      <c r="E16" s="2"/>
      <c r="F16" s="2"/>
      <c r="G16" s="2"/>
      <c r="H16" s="2"/>
      <c r="L16" s="2" t="s">
        <v>4</v>
      </c>
    </row>
    <row r="17" spans="2:12" ht="12.75">
      <c r="B17" s="63"/>
      <c r="C17" s="67" t="s">
        <v>22</v>
      </c>
      <c r="D17" s="65"/>
      <c r="E17" s="65"/>
      <c r="F17" s="65"/>
      <c r="G17" s="66"/>
      <c r="H17" s="67" t="s">
        <v>5</v>
      </c>
      <c r="I17" s="65"/>
      <c r="J17" s="65"/>
      <c r="K17" s="65"/>
      <c r="L17" s="66"/>
    </row>
    <row r="18" spans="2:12" ht="63.75" customHeight="1">
      <c r="B18" s="64"/>
      <c r="C18" s="6" t="s">
        <v>23</v>
      </c>
      <c r="D18" s="6" t="s">
        <v>54</v>
      </c>
      <c r="E18" s="6" t="s">
        <v>50</v>
      </c>
      <c r="F18" s="6" t="s">
        <v>7</v>
      </c>
      <c r="G18" s="6" t="s">
        <v>8</v>
      </c>
      <c r="H18" s="6" t="s">
        <v>9</v>
      </c>
      <c r="I18" s="6" t="s">
        <v>51</v>
      </c>
      <c r="J18" s="6" t="s">
        <v>50</v>
      </c>
      <c r="K18" s="6" t="s">
        <v>7</v>
      </c>
      <c r="L18" s="6" t="s">
        <v>8</v>
      </c>
    </row>
    <row r="19" spans="2:12" ht="26.25" customHeight="1">
      <c r="B19" s="11" t="s">
        <v>24</v>
      </c>
      <c r="C19" s="27">
        <v>148.8</v>
      </c>
      <c r="D19" s="9">
        <v>405045</v>
      </c>
      <c r="E19" s="9">
        <v>379104.93</v>
      </c>
      <c r="F19" s="10">
        <f aca="true" t="shared" si="0" ref="F19:F42">E19/C19*100</f>
        <v>254774.81854838706</v>
      </c>
      <c r="G19" s="10">
        <f>E19/D19*100</f>
        <v>93.5957560271081</v>
      </c>
      <c r="H19" s="10"/>
      <c r="I19" s="17">
        <v>44110</v>
      </c>
      <c r="J19" s="17">
        <v>921.6</v>
      </c>
      <c r="K19" s="10" t="e">
        <f aca="true" t="shared" si="1" ref="K19:K44">J19/H19*100</f>
        <v>#DIV/0!</v>
      </c>
      <c r="L19" s="10">
        <f>J19/I19*100</f>
        <v>2.0893221491725233</v>
      </c>
    </row>
    <row r="20" spans="2:12" ht="20.25" customHeight="1" hidden="1">
      <c r="B20" s="7"/>
      <c r="C20" s="27"/>
      <c r="D20" s="14"/>
      <c r="E20" s="14"/>
      <c r="F20" s="12"/>
      <c r="G20" s="12"/>
      <c r="H20" s="12"/>
      <c r="I20" s="16"/>
      <c r="J20" s="16"/>
      <c r="K20" s="12"/>
      <c r="L20" s="12">
        <v>0</v>
      </c>
    </row>
    <row r="21" spans="2:12" ht="27" customHeight="1">
      <c r="B21" s="11" t="s">
        <v>25</v>
      </c>
      <c r="C21" s="27"/>
      <c r="D21" s="9">
        <v>14965289</v>
      </c>
      <c r="E21" s="9">
        <v>14313015.29</v>
      </c>
      <c r="F21" s="10" t="e">
        <f t="shared" si="0"/>
        <v>#DIV/0!</v>
      </c>
      <c r="G21" s="10">
        <f aca="true" t="shared" si="2" ref="G21:G44">E21/D21*100</f>
        <v>95.64142256123486</v>
      </c>
      <c r="H21" s="10"/>
      <c r="I21" s="17">
        <v>939731.68</v>
      </c>
      <c r="J21" s="17">
        <v>548597.71</v>
      </c>
      <c r="K21" s="10" t="e">
        <f t="shared" si="1"/>
        <v>#DIV/0!</v>
      </c>
      <c r="L21" s="10">
        <f>J21/I21*100</f>
        <v>58.378122359352616</v>
      </c>
    </row>
    <row r="22" spans="2:12" ht="20.25" customHeight="1">
      <c r="B22" s="7" t="s">
        <v>26</v>
      </c>
      <c r="C22" s="27"/>
      <c r="D22" s="14">
        <v>348380</v>
      </c>
      <c r="E22" s="14">
        <v>314711.54</v>
      </c>
      <c r="F22" s="12"/>
      <c r="G22" s="12">
        <f t="shared" si="2"/>
        <v>90.33570813479534</v>
      </c>
      <c r="H22" s="12"/>
      <c r="I22" s="16">
        <v>0</v>
      </c>
      <c r="J22" s="16">
        <v>0</v>
      </c>
      <c r="K22" s="12"/>
      <c r="L22" s="12">
        <v>0</v>
      </c>
    </row>
    <row r="23" spans="2:12" ht="30" customHeight="1">
      <c r="B23" s="11" t="s">
        <v>27</v>
      </c>
      <c r="C23" s="27"/>
      <c r="D23" s="9">
        <v>5430190</v>
      </c>
      <c r="E23" s="9">
        <v>4867895.55</v>
      </c>
      <c r="F23" s="10" t="e">
        <f t="shared" si="0"/>
        <v>#DIV/0!</v>
      </c>
      <c r="G23" s="10">
        <f t="shared" si="2"/>
        <v>89.64503175763647</v>
      </c>
      <c r="H23" s="10"/>
      <c r="I23" s="17">
        <v>176557.54</v>
      </c>
      <c r="J23" s="17">
        <v>84792.08</v>
      </c>
      <c r="K23" s="10" t="e">
        <f t="shared" si="1"/>
        <v>#DIV/0!</v>
      </c>
      <c r="L23" s="10">
        <f>J23/I23*100</f>
        <v>48.02518204546801</v>
      </c>
    </row>
    <row r="24" spans="2:12" ht="17.25" customHeight="1">
      <c r="B24" s="7" t="s">
        <v>26</v>
      </c>
      <c r="C24" s="27"/>
      <c r="D24" s="14">
        <v>24027</v>
      </c>
      <c r="E24" s="14">
        <v>0</v>
      </c>
      <c r="F24" s="12"/>
      <c r="G24" s="12">
        <f t="shared" si="2"/>
        <v>0</v>
      </c>
      <c r="H24" s="12"/>
      <c r="I24" s="16">
        <v>0</v>
      </c>
      <c r="J24" s="16">
        <v>0</v>
      </c>
      <c r="K24" s="12"/>
      <c r="L24" s="12">
        <v>0</v>
      </c>
    </row>
    <row r="25" spans="2:12" ht="29.25" customHeight="1">
      <c r="B25" s="28" t="s">
        <v>28</v>
      </c>
      <c r="C25" s="27">
        <f>SUM(C26:C32)</f>
        <v>0</v>
      </c>
      <c r="D25" s="9">
        <f>SUM(D26:D33)</f>
        <v>13165323.26</v>
      </c>
      <c r="E25" s="9">
        <f>SUM(E26:E33)</f>
        <v>12326703.6</v>
      </c>
      <c r="F25" s="10" t="e">
        <f t="shared" si="0"/>
        <v>#DIV/0!</v>
      </c>
      <c r="G25" s="10">
        <f t="shared" si="2"/>
        <v>93.63008683160888</v>
      </c>
      <c r="H25" s="10">
        <f>SUM(H26:H32)</f>
        <v>0</v>
      </c>
      <c r="I25" s="17">
        <f>SUM(I26:I33)</f>
        <v>79918.66</v>
      </c>
      <c r="J25" s="17">
        <f>SUM(J26:J33)</f>
        <v>46304.69</v>
      </c>
      <c r="K25" s="10" t="e">
        <f t="shared" si="1"/>
        <v>#DIV/0!</v>
      </c>
      <c r="L25" s="10">
        <f>J25/I25*100</f>
        <v>57.939772763957755</v>
      </c>
    </row>
    <row r="26" spans="2:12" ht="20.25" customHeight="1">
      <c r="B26" s="7" t="s">
        <v>29</v>
      </c>
      <c r="C26" s="29"/>
      <c r="D26" s="14">
        <v>1400853.27</v>
      </c>
      <c r="E26" s="14">
        <v>1018230.02</v>
      </c>
      <c r="F26" s="12" t="e">
        <f t="shared" si="0"/>
        <v>#DIV/0!</v>
      </c>
      <c r="G26" s="12">
        <f t="shared" si="2"/>
        <v>72.686414901969</v>
      </c>
      <c r="H26" s="12"/>
      <c r="I26" s="16">
        <v>0</v>
      </c>
      <c r="J26" s="16">
        <v>0</v>
      </c>
      <c r="K26" s="12" t="e">
        <f t="shared" si="1"/>
        <v>#DIV/0!</v>
      </c>
      <c r="L26" s="12">
        <v>0</v>
      </c>
    </row>
    <row r="27" spans="2:12" ht="27" customHeight="1">
      <c r="B27" s="7" t="s">
        <v>30</v>
      </c>
      <c r="C27" s="29"/>
      <c r="D27" s="16">
        <v>10270900</v>
      </c>
      <c r="E27" s="16">
        <v>9925607.28</v>
      </c>
      <c r="F27" s="12" t="e">
        <f t="shared" si="0"/>
        <v>#DIV/0!</v>
      </c>
      <c r="G27" s="12">
        <f t="shared" si="2"/>
        <v>96.63814544002959</v>
      </c>
      <c r="H27" s="12"/>
      <c r="I27" s="16">
        <v>0</v>
      </c>
      <c r="J27" s="16">
        <v>0</v>
      </c>
      <c r="K27" s="12" t="e">
        <f t="shared" si="1"/>
        <v>#DIV/0!</v>
      </c>
      <c r="L27" s="12">
        <v>0</v>
      </c>
    </row>
    <row r="28" spans="2:12" ht="27" customHeight="1">
      <c r="B28" s="7" t="s">
        <v>31</v>
      </c>
      <c r="C28" s="29"/>
      <c r="D28" s="16">
        <v>391883.99</v>
      </c>
      <c r="E28" s="16">
        <v>343856.77</v>
      </c>
      <c r="F28" s="12" t="e">
        <f t="shared" si="0"/>
        <v>#DIV/0!</v>
      </c>
      <c r="G28" s="12">
        <f t="shared" si="2"/>
        <v>87.744531232317</v>
      </c>
      <c r="H28" s="12"/>
      <c r="I28" s="16">
        <v>0</v>
      </c>
      <c r="J28" s="16">
        <v>0</v>
      </c>
      <c r="K28" s="12" t="e">
        <f t="shared" si="1"/>
        <v>#DIV/0!</v>
      </c>
      <c r="L28" s="12">
        <v>0</v>
      </c>
    </row>
    <row r="29" spans="2:12" ht="34.5" customHeight="1">
      <c r="B29" s="15" t="s">
        <v>32</v>
      </c>
      <c r="C29" s="29"/>
      <c r="D29" s="16">
        <v>144682</v>
      </c>
      <c r="E29" s="16">
        <v>104843.91</v>
      </c>
      <c r="F29" s="12" t="e">
        <f t="shared" si="0"/>
        <v>#DIV/0!</v>
      </c>
      <c r="G29" s="12">
        <f t="shared" si="2"/>
        <v>72.46506821857591</v>
      </c>
      <c r="H29" s="12"/>
      <c r="I29" s="16">
        <v>0</v>
      </c>
      <c r="J29" s="16">
        <v>0</v>
      </c>
      <c r="K29" s="12" t="e">
        <f t="shared" si="1"/>
        <v>#DIV/0!</v>
      </c>
      <c r="L29" s="12">
        <v>0</v>
      </c>
    </row>
    <row r="30" spans="2:12" ht="26.25" customHeight="1">
      <c r="B30" s="7" t="s">
        <v>33</v>
      </c>
      <c r="C30" s="29"/>
      <c r="D30" s="16">
        <v>901581</v>
      </c>
      <c r="E30" s="16">
        <v>881483.79</v>
      </c>
      <c r="F30" s="12" t="e">
        <f t="shared" si="0"/>
        <v>#DIV/0!</v>
      </c>
      <c r="G30" s="12">
        <f t="shared" si="2"/>
        <v>97.77089246556882</v>
      </c>
      <c r="H30" s="12"/>
      <c r="I30" s="16">
        <v>79918.66</v>
      </c>
      <c r="J30" s="16">
        <v>46304.69</v>
      </c>
      <c r="K30" s="12" t="e">
        <f t="shared" si="1"/>
        <v>#DIV/0!</v>
      </c>
      <c r="L30" s="12">
        <f>J30/I30*100</f>
        <v>57.939772763957755</v>
      </c>
    </row>
    <row r="31" spans="2:12" ht="25.5" customHeight="1">
      <c r="B31" s="7" t="s">
        <v>34</v>
      </c>
      <c r="C31" s="29"/>
      <c r="D31" s="16">
        <v>20840</v>
      </c>
      <c r="E31" s="16">
        <v>19155.98</v>
      </c>
      <c r="F31" s="12" t="e">
        <f t="shared" si="0"/>
        <v>#DIV/0!</v>
      </c>
      <c r="G31" s="12">
        <f t="shared" si="2"/>
        <v>91.91928982725528</v>
      </c>
      <c r="H31" s="12"/>
      <c r="I31" s="16">
        <v>0</v>
      </c>
      <c r="J31" s="16">
        <v>0</v>
      </c>
      <c r="K31" s="12" t="e">
        <f t="shared" si="1"/>
        <v>#DIV/0!</v>
      </c>
      <c r="L31" s="12">
        <v>0</v>
      </c>
    </row>
    <row r="32" spans="2:12" ht="23.25" customHeight="1">
      <c r="B32" s="7" t="s">
        <v>35</v>
      </c>
      <c r="C32" s="29"/>
      <c r="D32" s="16">
        <v>19548</v>
      </c>
      <c r="E32" s="16">
        <v>18804.99</v>
      </c>
      <c r="F32" s="12" t="e">
        <f t="shared" si="0"/>
        <v>#DIV/0!</v>
      </c>
      <c r="G32" s="12">
        <f t="shared" si="2"/>
        <v>96.19904849600984</v>
      </c>
      <c r="H32" s="12"/>
      <c r="I32" s="16">
        <v>0</v>
      </c>
      <c r="J32" s="16">
        <v>0</v>
      </c>
      <c r="K32" s="12" t="e">
        <f t="shared" si="1"/>
        <v>#DIV/0!</v>
      </c>
      <c r="L32" s="12">
        <v>0</v>
      </c>
    </row>
    <row r="33" spans="2:12" ht="44.25" customHeight="1">
      <c r="B33" s="15" t="s">
        <v>49</v>
      </c>
      <c r="C33" s="29"/>
      <c r="D33" s="16">
        <v>15035</v>
      </c>
      <c r="E33" s="16">
        <v>14720.86</v>
      </c>
      <c r="F33" s="12" t="e">
        <f t="shared" si="0"/>
        <v>#DIV/0!</v>
      </c>
      <c r="G33" s="12">
        <f t="shared" si="2"/>
        <v>97.91060857998005</v>
      </c>
      <c r="H33" s="12"/>
      <c r="I33" s="16">
        <v>0</v>
      </c>
      <c r="J33" s="16">
        <v>0</v>
      </c>
      <c r="K33" s="12"/>
      <c r="L33" s="12">
        <v>0</v>
      </c>
    </row>
    <row r="34" spans="2:12" ht="28.5" customHeight="1">
      <c r="B34" s="11" t="s">
        <v>36</v>
      </c>
      <c r="C34" s="27"/>
      <c r="D34" s="9">
        <v>1191825</v>
      </c>
      <c r="E34" s="9">
        <v>1081242.34</v>
      </c>
      <c r="F34" s="10" t="e">
        <f t="shared" si="0"/>
        <v>#DIV/0!</v>
      </c>
      <c r="G34" s="10">
        <f t="shared" si="2"/>
        <v>90.72156902229774</v>
      </c>
      <c r="H34" s="10"/>
      <c r="I34" s="17">
        <v>55500</v>
      </c>
      <c r="J34" s="17">
        <v>17295.19</v>
      </c>
      <c r="K34" s="10" t="e">
        <f t="shared" si="1"/>
        <v>#DIV/0!</v>
      </c>
      <c r="L34" s="10">
        <f>J34/I34*100</f>
        <v>31.1625045045045</v>
      </c>
    </row>
    <row r="35" spans="2:12" ht="29.25" customHeight="1">
      <c r="B35" s="11" t="s">
        <v>37</v>
      </c>
      <c r="C35" s="27"/>
      <c r="D35" s="9">
        <v>40700</v>
      </c>
      <c r="E35" s="9">
        <v>40700</v>
      </c>
      <c r="F35" s="10" t="e">
        <f t="shared" si="0"/>
        <v>#DIV/0!</v>
      </c>
      <c r="G35" s="10">
        <f t="shared" si="2"/>
        <v>100</v>
      </c>
      <c r="H35" s="10"/>
      <c r="I35" s="17">
        <v>0</v>
      </c>
      <c r="J35" s="17">
        <v>0</v>
      </c>
      <c r="K35" s="10" t="e">
        <f t="shared" si="1"/>
        <v>#DIV/0!</v>
      </c>
      <c r="L35" s="10">
        <v>0</v>
      </c>
    </row>
    <row r="36" spans="2:12" ht="29.25" customHeight="1">
      <c r="B36" s="11" t="s">
        <v>38</v>
      </c>
      <c r="C36" s="27"/>
      <c r="D36" s="9">
        <v>137951</v>
      </c>
      <c r="E36" s="9">
        <v>121360.58</v>
      </c>
      <c r="F36" s="10" t="e">
        <f t="shared" si="0"/>
        <v>#DIV/0!</v>
      </c>
      <c r="G36" s="10">
        <f t="shared" si="2"/>
        <v>87.97368630890678</v>
      </c>
      <c r="H36" s="10"/>
      <c r="I36" s="17">
        <v>0</v>
      </c>
      <c r="J36" s="17">
        <v>0</v>
      </c>
      <c r="K36" s="10" t="e">
        <f t="shared" si="1"/>
        <v>#DIV/0!</v>
      </c>
      <c r="L36" s="10">
        <v>0</v>
      </c>
    </row>
    <row r="37" spans="2:12" ht="27" customHeight="1">
      <c r="B37" s="11" t="s">
        <v>39</v>
      </c>
      <c r="C37" s="27"/>
      <c r="D37" s="9">
        <v>1320.51</v>
      </c>
      <c r="E37" s="9">
        <v>611.26</v>
      </c>
      <c r="F37" s="10" t="e">
        <f t="shared" si="0"/>
        <v>#DIV/0!</v>
      </c>
      <c r="G37" s="10">
        <f t="shared" si="2"/>
        <v>46.28969110419459</v>
      </c>
      <c r="H37" s="10"/>
      <c r="I37" s="17">
        <v>0</v>
      </c>
      <c r="J37" s="17">
        <v>0</v>
      </c>
      <c r="K37" s="10" t="e">
        <f t="shared" si="1"/>
        <v>#DIV/0!</v>
      </c>
      <c r="L37" s="10">
        <v>0</v>
      </c>
    </row>
    <row r="38" spans="2:12" ht="29.25" customHeight="1">
      <c r="B38" s="11" t="s">
        <v>40</v>
      </c>
      <c r="C38" s="27"/>
      <c r="D38" s="9">
        <v>26000</v>
      </c>
      <c r="E38" s="9">
        <v>3977.92</v>
      </c>
      <c r="F38" s="10" t="e">
        <f t="shared" si="0"/>
        <v>#DIV/0!</v>
      </c>
      <c r="G38" s="10">
        <f t="shared" si="2"/>
        <v>15.29969230769231</v>
      </c>
      <c r="H38" s="10"/>
      <c r="I38" s="17">
        <v>0</v>
      </c>
      <c r="J38" s="17">
        <v>0</v>
      </c>
      <c r="K38" s="10" t="e">
        <f t="shared" si="1"/>
        <v>#DIV/0!</v>
      </c>
      <c r="L38" s="10">
        <v>0</v>
      </c>
    </row>
    <row r="39" spans="2:12" ht="30" customHeight="1">
      <c r="B39" s="11" t="s">
        <v>41</v>
      </c>
      <c r="C39" s="27"/>
      <c r="D39" s="9">
        <v>50040</v>
      </c>
      <c r="E39" s="9">
        <v>32404</v>
      </c>
      <c r="F39" s="10" t="e">
        <f t="shared" si="0"/>
        <v>#DIV/0!</v>
      </c>
      <c r="G39" s="10">
        <f t="shared" si="2"/>
        <v>64.75619504396482</v>
      </c>
      <c r="H39" s="10"/>
      <c r="I39" s="17">
        <v>0</v>
      </c>
      <c r="J39" s="17">
        <v>0</v>
      </c>
      <c r="K39" s="10" t="e">
        <f t="shared" si="1"/>
        <v>#DIV/0!</v>
      </c>
      <c r="L39" s="10">
        <v>0</v>
      </c>
    </row>
    <row r="40" spans="2:12" ht="33" customHeight="1">
      <c r="B40" s="11" t="s">
        <v>42</v>
      </c>
      <c r="C40" s="27"/>
      <c r="D40" s="9">
        <v>82000</v>
      </c>
      <c r="E40" s="9">
        <v>0</v>
      </c>
      <c r="F40" s="10" t="e">
        <f t="shared" si="0"/>
        <v>#DIV/0!</v>
      </c>
      <c r="G40" s="10">
        <f t="shared" si="2"/>
        <v>0</v>
      </c>
      <c r="H40" s="10"/>
      <c r="I40" s="17">
        <v>0</v>
      </c>
      <c r="J40" s="17">
        <v>0</v>
      </c>
      <c r="K40" s="10" t="e">
        <f t="shared" si="1"/>
        <v>#DIV/0!</v>
      </c>
      <c r="L40" s="10">
        <v>0</v>
      </c>
    </row>
    <row r="41" spans="2:12" ht="41.25" customHeight="1">
      <c r="B41" s="30" t="s">
        <v>43</v>
      </c>
      <c r="C41" s="31" t="e">
        <f>C19+C21+C23+C25+C34+C35+C36+C37+C38+#REF!+C39+C40</f>
        <v>#REF!</v>
      </c>
      <c r="D41" s="32">
        <f>D19+D21+D23+D25+D34+D35+D36+D37+D38+D39+D40</f>
        <v>35495683.769999996</v>
      </c>
      <c r="E41" s="32">
        <f aca="true" t="shared" si="3" ref="E41:K41">E19+E21+E23+E25+E34+E35+E36+E37+E38+E39+E40</f>
        <v>33167015.47</v>
      </c>
      <c r="F41" s="32" t="e">
        <f t="shared" si="3"/>
        <v>#DIV/0!</v>
      </c>
      <c r="G41" s="34">
        <f t="shared" si="2"/>
        <v>93.43957334337048</v>
      </c>
      <c r="H41" s="32">
        <f t="shared" si="3"/>
        <v>0</v>
      </c>
      <c r="I41" s="32">
        <f t="shared" si="3"/>
        <v>1295817.88</v>
      </c>
      <c r="J41" s="32">
        <f t="shared" si="3"/>
        <v>697911.2699999998</v>
      </c>
      <c r="K41" s="32" t="e">
        <f t="shared" si="3"/>
        <v>#DIV/0!</v>
      </c>
      <c r="L41" s="34">
        <f>J41/I41*100</f>
        <v>53.85874672450112</v>
      </c>
    </row>
    <row r="42" spans="2:12" ht="30" customHeight="1">
      <c r="B42" s="7" t="s">
        <v>44</v>
      </c>
      <c r="C42" s="29"/>
      <c r="D42" s="14">
        <v>178735</v>
      </c>
      <c r="E42" s="47">
        <v>178735</v>
      </c>
      <c r="F42" s="12" t="e">
        <f t="shared" si="0"/>
        <v>#DIV/0!</v>
      </c>
      <c r="G42" s="12">
        <f t="shared" si="2"/>
        <v>100</v>
      </c>
      <c r="H42" s="12"/>
      <c r="I42" s="14">
        <v>0</v>
      </c>
      <c r="J42" s="14">
        <v>0</v>
      </c>
      <c r="K42" s="12" t="e">
        <f t="shared" si="1"/>
        <v>#DIV/0!</v>
      </c>
      <c r="L42" s="12">
        <v>0</v>
      </c>
    </row>
    <row r="43" spans="2:12" ht="114.75" customHeight="1">
      <c r="B43" s="15" t="s">
        <v>45</v>
      </c>
      <c r="C43" s="29"/>
      <c r="D43" s="14">
        <v>0</v>
      </c>
      <c r="E43" s="14">
        <v>0</v>
      </c>
      <c r="F43" s="12"/>
      <c r="G43" s="12">
        <v>0</v>
      </c>
      <c r="H43" s="12"/>
      <c r="I43" s="14">
        <v>455400</v>
      </c>
      <c r="J43" s="14">
        <v>0</v>
      </c>
      <c r="K43" s="12" t="e">
        <f t="shared" si="1"/>
        <v>#DIV/0!</v>
      </c>
      <c r="L43" s="12">
        <f>J43/I43*100</f>
        <v>0</v>
      </c>
    </row>
    <row r="44" spans="2:12" s="33" customFormat="1" ht="41.25" customHeight="1">
      <c r="B44" s="30" t="s">
        <v>46</v>
      </c>
      <c r="C44" s="31" t="e">
        <f>SUM(C41:C42)</f>
        <v>#REF!</v>
      </c>
      <c r="D44" s="32">
        <f>SUM(D41:D43)</f>
        <v>35674418.769999996</v>
      </c>
      <c r="E44" s="32">
        <f>SUM(E41:E43)</f>
        <v>33345750.47</v>
      </c>
      <c r="F44" s="32" t="e">
        <f>SUM(F41:F43)</f>
        <v>#DIV/0!</v>
      </c>
      <c r="G44" s="34">
        <f t="shared" si="2"/>
        <v>93.47244221408798</v>
      </c>
      <c r="H44" s="34">
        <f>SUM(H41:H42)</f>
        <v>0</v>
      </c>
      <c r="I44" s="32">
        <f>SUM(I41:I43)</f>
        <v>1751217.88</v>
      </c>
      <c r="J44" s="32">
        <f>SUM(J41:J43)</f>
        <v>697911.2699999998</v>
      </c>
      <c r="K44" s="34" t="e">
        <f t="shared" si="1"/>
        <v>#DIV/0!</v>
      </c>
      <c r="L44" s="34">
        <f>J44/I44*100</f>
        <v>39.85290910803171</v>
      </c>
    </row>
    <row r="45" spans="5:10" ht="12.75">
      <c r="E45" s="40">
        <v>33345750.47</v>
      </c>
      <c r="J45" s="40">
        <v>697911.27</v>
      </c>
    </row>
  </sheetData>
  <mergeCells count="8">
    <mergeCell ref="C14:H14"/>
    <mergeCell ref="B17:B18"/>
    <mergeCell ref="C17:G17"/>
    <mergeCell ref="H17:L17"/>
    <mergeCell ref="I4:L4"/>
    <mergeCell ref="G5:L5"/>
    <mergeCell ref="B10:L10"/>
    <mergeCell ref="B11:L11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ECK</cp:lastModifiedBy>
  <cp:lastPrinted>2014-09-29T06:49:40Z</cp:lastPrinted>
  <dcterms:created xsi:type="dcterms:W3CDTF">1996-10-08T23:32:33Z</dcterms:created>
  <dcterms:modified xsi:type="dcterms:W3CDTF">2014-09-29T06:49:48Z</dcterms:modified>
  <cp:category/>
  <cp:version/>
  <cp:contentType/>
  <cp:contentStatus/>
</cp:coreProperties>
</file>