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дод 7" sheetId="1" r:id="rId1"/>
    <sheet name="дод 6" sheetId="2" r:id="rId2"/>
    <sheet name="дод 2" sheetId="3" r:id="rId3"/>
    <sheet name="Лист3" sheetId="4" r:id="rId4"/>
  </sheets>
  <definedNames/>
  <calcPr fullCalcOnLoad="1"/>
</workbook>
</file>

<file path=xl/sharedStrings.xml><?xml version="1.0" encoding="utf-8"?>
<sst xmlns="http://schemas.openxmlformats.org/spreadsheetml/2006/main" count="367" uniqueCount="260">
  <si>
    <t>.091108</t>
  </si>
  <si>
    <t>1090</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</si>
  <si>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</si>
  <si>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r>
      <t>ЗМІНИ до Переліку місцевих (регіональних) програм, які фінансуватимуться за рахунок коштів
районного бюджету  у 2015 році</t>
    </r>
    <r>
      <rPr>
        <b/>
        <vertAlign val="superscript"/>
        <sz val="18"/>
        <rFont val="Times New Roman"/>
        <family val="1"/>
      </rPr>
      <t xml:space="preserve">1, 
</t>
    </r>
    <r>
      <rPr>
        <b/>
        <vertAlign val="superscript"/>
        <sz val="16"/>
        <rFont val="Times New Roman"/>
        <family val="1"/>
      </rPr>
      <t>визначених у додатку 6 до рішення Новгородківської районної ради від 23січня 2015 року №380</t>
    </r>
    <r>
      <rPr>
        <b/>
        <sz val="18"/>
        <rFont val="Times New Roman"/>
        <family val="1"/>
      </rPr>
      <t xml:space="preserve">
</t>
    </r>
  </si>
  <si>
    <t>(+ збільшити, - зменшити0</t>
  </si>
  <si>
    <t>грн.</t>
  </si>
  <si>
    <r>
      <t>Код програмної класифікації видатків та кредитування місцевого бюджету</t>
    </r>
    <r>
      <rPr>
        <b/>
        <vertAlign val="superscript"/>
        <sz val="10"/>
        <rFont val="Times New Roman"/>
        <family val="1"/>
      </rPr>
      <t>2</t>
    </r>
  </si>
  <si>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</si>
  <si>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</si>
  <si>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r>
      <t>Найменування
згідно з типовою відомчою/типовою програмною</t>
    </r>
    <r>
      <rPr>
        <b/>
        <vertAlign val="superscript"/>
        <sz val="10"/>
        <rFont val="Times New Roman"/>
        <family val="1"/>
      </rPr>
      <t>3</t>
    </r>
    <r>
      <rPr>
        <b/>
        <sz val="10"/>
        <rFont val="Times New Roman"/>
        <family val="1"/>
      </rPr>
      <t>/тимчасовою класифікацією видатків та кредитування місцевого бюджету</t>
    </r>
  </si>
  <si>
    <t>Найменування місцевої (регіональної) програми</t>
  </si>
  <si>
    <t>Загальний фонд</t>
  </si>
  <si>
    <t>Спеціальний фонд</t>
  </si>
  <si>
    <t>Разом загальний та спеціальний фонди</t>
  </si>
  <si>
    <t>Управління соціального захисту населення райдержадміністрації</t>
  </si>
  <si>
    <t>Програма по здоровленню та відпочинку дітей в Новгородківському районі на 2014-2017роки</t>
  </si>
  <si>
    <t>.090416</t>
  </si>
  <si>
    <t>1030</t>
  </si>
  <si>
    <t>Інші видатки на соціальний захист ветеранів війни і праці</t>
  </si>
  <si>
    <t>.091205</t>
  </si>
  <si>
    <t>1010</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</si>
  <si>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</si>
  <si>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.090412</t>
  </si>
  <si>
    <t>Інші видатки на соціальний захист населення</t>
  </si>
  <si>
    <t>Районна комплексна програма соціальної
 підтримки сімей загиблих учасників антитерористичних операцій, військовослужбовців і поранених учасників АТО та вшанування пам"яті загиблих на 2014 -2015рр.</t>
  </si>
  <si>
    <t>.091103</t>
  </si>
  <si>
    <t>1040</t>
  </si>
  <si>
    <t>Новгородківська районна рада</t>
  </si>
  <si>
    <t>Програма по забезпеченню діяльності КПНРР на 2015 рік</t>
  </si>
  <si>
    <t>.0133</t>
  </si>
  <si>
    <t>Інші видатки</t>
  </si>
  <si>
    <t>Програма про загальнорайонні заходи</t>
  </si>
  <si>
    <t>Новгородківська районна державна адміністрація (служба у справах дітей )</t>
  </si>
  <si>
    <t>.090802</t>
  </si>
  <si>
    <t>Інші програми соціального захисту 
дітей</t>
  </si>
  <si>
    <t>Періодичні видання (газети та журнали)</t>
  </si>
  <si>
    <t>Капітальні вкладення</t>
  </si>
  <si>
    <t xml:space="preserve">Всього </t>
  </si>
  <si>
    <r>
      <rPr>
        <vertAlign val="superscript"/>
        <sz val="10"/>
        <rFont val="Times New Roman"/>
        <family val="1"/>
      </rPr>
      <t>1</t>
    </r>
    <r>
      <rPr>
        <sz val="10"/>
        <rFont val="Times New Roman"/>
        <family val="1"/>
      </rPr>
      <t xml:space="preserve"> Надається перелік програм, які затверджені місцевими радами відповідно до статті 91 Бюджетного Кодексу України.</t>
    </r>
  </si>
  <si>
    <r>
      <rPr>
        <vertAlign val="superscript"/>
        <sz val="10"/>
        <rFont val="Times New Roman"/>
        <family val="1"/>
      </rPr>
      <t>2</t>
    </r>
    <r>
      <rPr>
        <sz val="10"/>
        <rFont val="Times New Roman"/>
        <family val="1"/>
      </rPr>
      <t xml:space="preserve"> Заповнюється у разі прийняття відповідною місцевою радою рішення про застосування ПЦМ у бюджетному процесі.</t>
    </r>
  </si>
  <si>
    <r>
      <rPr>
        <vertAlign val="superscript"/>
        <sz val="10"/>
        <rFont val="Times New Roman"/>
        <family val="1"/>
      </rPr>
      <t>3</t>
    </r>
    <r>
      <rPr>
        <sz val="10"/>
        <rFont val="Times New Roman"/>
        <family val="1"/>
      </rPr>
      <t xml:space="preserve">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r>
  </si>
  <si>
    <t>Інші субвенції</t>
  </si>
  <si>
    <t xml:space="preserve">Новгородківська районна державна адміністрація </t>
  </si>
  <si>
    <r>
      <t>ЗМІНИ ДО РОЗПОДІЛУ</t>
    </r>
    <r>
      <rPr>
        <b/>
        <sz val="14"/>
        <rFont val="Times New Roman"/>
        <family val="0"/>
      </rPr>
      <t xml:space="preserve">
</t>
    </r>
    <r>
      <rPr>
        <b/>
        <sz val="18"/>
        <rFont val="Times New Roman"/>
        <family val="1"/>
      </rPr>
      <t xml:space="preserve">видатків Новгородківського районного бюджету  на 2015 рік,
</t>
    </r>
    <r>
      <rPr>
        <b/>
        <sz val="14"/>
        <rFont val="Times New Roman"/>
        <family val="0"/>
      </rPr>
      <t xml:space="preserve"> визначених у додатку 2 до рішення Новгородківської районної ради від 23січня 2015 року №380</t>
    </r>
  </si>
  <si>
    <t>(+ збільшити, - зменшити)</t>
  </si>
  <si>
    <r>
      <t>Код програмної класифікації видатків та кредитування місцевого бюджету</t>
    </r>
    <r>
      <rPr>
        <vertAlign val="superscript"/>
        <sz val="8"/>
        <rFont val="Times New Roman"/>
        <family val="1"/>
      </rPr>
      <t>1</t>
    </r>
  </si>
  <si>
    <t>Код типової відомчої класифікації видатків /Код тимчасової класифікації видатків та кредитування місцевого бюджету</t>
  </si>
  <si>
    <r>
      <t>Назва головного розпорядника коштів / Найменування
згідно з типовою відомчою/типовою програмною</t>
    </r>
    <r>
      <rPr>
        <vertAlign val="superscript"/>
        <sz val="10"/>
        <rFont val="Times New Roman"/>
        <family val="1"/>
      </rPr>
      <t>2</t>
    </r>
    <r>
      <rPr>
        <sz val="10"/>
        <rFont val="Times New Roman"/>
        <family val="1"/>
      </rPr>
      <t>/тимчасовою класифікацією видатків та кредитування місцевого бюджету</t>
    </r>
  </si>
  <si>
    <t>Разом</t>
  </si>
  <si>
    <t>Всього</t>
  </si>
  <si>
    <t>видатки споживання</t>
  </si>
  <si>
    <t>з них</t>
  </si>
  <si>
    <t>видатки розвитку</t>
  </si>
  <si>
    <t>оплата праці</t>
  </si>
  <si>
    <t>комунальні послуги та енергоносії</t>
  </si>
  <si>
    <t>бюджет розвитку</t>
  </si>
  <si>
    <t>.01</t>
  </si>
  <si>
    <t>.010116</t>
  </si>
  <si>
    <t>.0111</t>
  </si>
  <si>
    <t>Органи місцевого самоврядування</t>
  </si>
  <si>
    <t>.091209</t>
  </si>
  <si>
    <t>Фінансова підтримка громадських організацій інвалідів і ветеранів</t>
  </si>
  <si>
    <t>.0830</t>
  </si>
  <si>
    <t>.0490</t>
  </si>
  <si>
    <t>у рамках проекту "Побудуймо майбутнє разом"</t>
  </si>
  <si>
    <t xml:space="preserve">Iншi видатки (загальнорайонні заходи, комунальник)                                         </t>
  </si>
  <si>
    <t>.03</t>
  </si>
  <si>
    <t>Новгородківська райдержадміністрація</t>
  </si>
  <si>
    <t>.080101</t>
  </si>
  <si>
    <t>.0731</t>
  </si>
  <si>
    <t>Лікарні</t>
  </si>
  <si>
    <t>.080800</t>
  </si>
  <si>
    <t>.0726</t>
  </si>
  <si>
    <t>Центри первинної медичної (медико-санітарної)
 допомоги</t>
  </si>
  <si>
    <t>Інші програми соціального захисту дітей</t>
  </si>
  <si>
    <t>.091101</t>
  </si>
  <si>
    <t xml:space="preserve">Утримання центрiв соцiальних служб для сiм'ї, дiтей  та молодi                                              </t>
  </si>
  <si>
    <t xml:space="preserve">Соцiальнi програми i заходи державних органiв у справах молодi                                               </t>
  </si>
  <si>
    <t>.0320</t>
  </si>
  <si>
    <t>Видатки на запобігання та ліквідацію надзвичайних ситуацій та наслідків стихійного лиха</t>
  </si>
  <si>
    <t>.091204</t>
  </si>
  <si>
    <t xml:space="preserve">Територіальні центри соціального обслуговування (надання соціальних послуг) </t>
  </si>
  <si>
    <t>.0810</t>
  </si>
  <si>
    <t xml:space="preserve">Проведення навчально-тренувальних зборiв i змагань    </t>
  </si>
  <si>
    <t xml:space="preserve">Фiнансова пiдтримка спортивних споруд                 </t>
  </si>
  <si>
    <t xml:space="preserve">Утримання та навчально-тренувальна робота дитячо-юнацьких спортивних шкiл (якi пiдпорядкованi громадським органiзацiям фiзкультурно-спортивної спрямованостi)                                                             </t>
  </si>
  <si>
    <t>Відділ освіти райдержадміністрації</t>
  </si>
  <si>
    <t>.070201</t>
  </si>
  <si>
    <t>.0921</t>
  </si>
  <si>
    <t xml:space="preserve">Загальноосвiтнi школи (в т. ч. школа-дитячий садок, iнтернат при школi), спецiалiзованi школи, лiцеї, гiмназiї, колегiуми                                          </t>
  </si>
  <si>
    <t>.070401</t>
  </si>
  <si>
    <t>.0960</t>
  </si>
  <si>
    <t xml:space="preserve">Позашкiльнi заклади освiти, заходи iз позашкiльної 
роботи з дiтьми                                          </t>
  </si>
  <si>
    <t>.070802</t>
  </si>
  <si>
    <t>.0990</t>
  </si>
  <si>
    <t xml:space="preserve">Методична робота,iншi заходи у сферi
 народної освiти </t>
  </si>
  <si>
    <t>.070804</t>
  </si>
  <si>
    <t xml:space="preserve">Централiзованi бухгалтерiї обласних, мiських, 
районних вiддiлiв освiти                                       </t>
  </si>
  <si>
    <t>.070805</t>
  </si>
  <si>
    <t>Групи централiзованого господарського 
обслуговування</t>
  </si>
  <si>
    <t>.070806</t>
  </si>
  <si>
    <t xml:space="preserve">Iншi заклади освiти                                   </t>
  </si>
  <si>
    <t>.070807</t>
  </si>
  <si>
    <t>Інші освітні програми</t>
  </si>
  <si>
    <t>Управління  соціального 
захисту населення Новгородківської РДА</t>
  </si>
  <si>
    <t>у тому числі за рахунок субвенції з державного бюджету :</t>
  </si>
  <si>
    <t>.070303</t>
  </si>
  <si>
    <t>.0910</t>
  </si>
  <si>
    <r>
      <t xml:space="preserve">Дитячi будинки (в т. ч. сiмейного типу,прийомнi сiм'ї) </t>
    </r>
    <r>
      <rPr>
        <i/>
        <sz val="14"/>
        <rFont val="Times New Roman"/>
        <family val="1"/>
      </rPr>
      <t xml:space="preserve">            </t>
    </r>
    <r>
      <rPr>
        <sz val="14"/>
        <rFont val="Times New Roman"/>
        <family val="1"/>
      </rPr>
      <t xml:space="preserve">                                        </t>
    </r>
  </si>
  <si>
    <t>090201</t>
  </si>
  <si>
    <t xml:space="preserve">Пільги ветеранам війни , особам,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 (вдівцям) та батькам померлих (загиблих) осіб,які мають особливі заслуги перед Батьківщиною,дітям війни , особам ,які мають особливі трудові заслуги перед Батьківщиною ,вдовам (вдівцям) та батькам померлих(загиблих) осіб , які мають особливі трудові заслуги перед Батьківщиною , жертвам нациських переслідувань та реабілітованим громадянам , які стали інвалідами внаслідок репресій або є пенсіонерами  на житлово-комунальні послуги </t>
  </si>
  <si>
    <t>.090202</t>
  </si>
  <si>
    <r>
      <t xml:space="preserve">Пільги ветеранам війни  особам,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вдовам(вдівцям) та батькам померлих(загиблих) осіб , які мають особливі заслуги перед Батьківщиною , особам,які мають особливі трудові заслуги перед Батьківщиною, вдовам(вдівцям) та батькам померлих(загиблих) осіб , які мають особливі трудові заслуги перед Батьківщиною ,жертвам нациських переслідувань на  придбання твердого палива та скрапленого газу </t>
    </r>
    <r>
      <rPr>
        <i/>
        <sz val="14"/>
        <rFont val="Times New Roman"/>
        <family val="1"/>
      </rPr>
      <t xml:space="preserve"> </t>
    </r>
    <r>
      <rPr>
        <sz val="14"/>
        <rFont val="Times New Roman"/>
        <family val="1"/>
      </rPr>
      <t xml:space="preserve">  </t>
    </r>
  </si>
  <si>
    <t>.090203</t>
  </si>
  <si>
    <r>
      <t xml:space="preserve">Інші пільги ветеранам війни  ,особам ,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вдовам(вдівцям)та батькам померлих(загиблих)осіб , які мають особливі заслуги перед Батьківщиною , ветеранам праці , особам ,які мають особливі трудові заслуги перед Батьківщиною , вдовам(вдівцям) та батькам померлих (загиблих) осіб , які мають особливі трудові заслуги перед Батьківщиною , жертвам нациських переслідувань та реабілітованим громадянам , які стали інвалідами внаслідок репресій або є пенсіонерами  </t>
    </r>
    <r>
      <rPr>
        <i/>
        <sz val="14"/>
        <rFont val="Times New Roman"/>
        <family val="1"/>
      </rPr>
      <t xml:space="preserve"> </t>
    </r>
    <r>
      <rPr>
        <sz val="14"/>
        <rFont val="Times New Roman"/>
        <family val="1"/>
      </rPr>
      <t xml:space="preserve">  </t>
    </r>
  </si>
  <si>
    <t>.090204</t>
  </si>
  <si>
    <t>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 виконавчої служби,  ветеранам служби цільового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міліції,ветеранів державної пожежної охорони та  ветеранів Державної кримінально-виконавчої  служби, ветаранів служби цільового захисту та ветеранів державної служби  спеціального зв”язку та захисту інформації України;  звільненим із служби за віком,через хворобу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звілььнених їз служби цільового захисту за віком , через хворобу або за вислугою років, та які стали інвалідами під час виконання  службових обовязків; пенсіонерам з числа слідчих прокуратури;дітям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звійськової служби особам, які стали інвалідами під час проходження військової служби; батькам та членам сімей військовослужбовців,Державної служби  спеціального зв"язку та захисту інформації України,які загинули (померли) або пропали безвісти під час проходженнявійськової служби, батькам та членам сімей осіб рядового і навчальницького складу служби цивільного захисту , які загинули (померли),або зникли безвісті під час виконання службових обов"язків на житлово-комунальні послуги</t>
  </si>
  <si>
    <t xml:space="preserve">військової служби особам, які стали інвалідами під час проходження військової служби, батькам та членам сімей військовослужбовців,які загинули (померли) або пропали безвісти під час проходження військової служби, батькам та членам сімей осібрядового і навчальницького складу органів і підрозділів цивільного  захисту, Державної служби спеціального зв”язку та захистуінформації України, які загинули (померли), пропали безвісті або стали інвалідами при проходженні служби,  суддям у відставці, на оплату житлово-комунальних послуг    </t>
  </si>
  <si>
    <t>.090205</t>
  </si>
  <si>
    <t>Пільги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системи,особам звільненим їз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утриманні,батькам та членам сімей осіб рядового і начальницького складу служби цивільного захисту,які загинули (померли),або зникли безвісти під час виконання службових обов"язків на придбання твердого палива</t>
  </si>
  <si>
    <t>.090207</t>
  </si>
  <si>
    <r>
      <t>Пільги громадянам , які постраждали внаслідок Чорнобильської катастрофи , дружинам(чоловікам) та опікунам (на час опікунства) дітей померлих громадян, смерть яких пов”язана з Чорнобильською катастрофою на житлово – комунальні послуги</t>
    </r>
    <r>
      <rPr>
        <i/>
        <sz val="14"/>
        <rFont val="Times New Roman"/>
        <family val="1"/>
      </rPr>
      <t xml:space="preserve">    </t>
    </r>
    <r>
      <rPr>
        <sz val="14"/>
        <rFont val="Times New Roman"/>
        <family val="1"/>
      </rPr>
      <t xml:space="preserve"> </t>
    </r>
  </si>
  <si>
    <t>.090208</t>
  </si>
  <si>
    <r>
      <t xml:space="preserve">Пільги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r>
    <r>
      <rPr>
        <i/>
        <sz val="14"/>
        <rFont val="Times New Roman"/>
        <family val="1"/>
      </rPr>
      <t xml:space="preserve"> </t>
    </r>
    <r>
      <rPr>
        <sz val="14"/>
        <rFont val="Times New Roman"/>
        <family val="1"/>
      </rPr>
      <t xml:space="preserve">  </t>
    </r>
  </si>
  <si>
    <t>.090209</t>
  </si>
  <si>
    <r>
      <t xml:space="preserve">Інші пільги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t>
    </r>
    <r>
      <rPr>
        <i/>
        <sz val="14"/>
        <rFont val="Times New Roman"/>
        <family val="1"/>
      </rPr>
      <t xml:space="preserve">   </t>
    </r>
  </si>
  <si>
    <t>.090210</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</si>
  <si>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   житлом, опаленням та освітленням;    </t>
  </si>
  <si>
    <t>.090211</t>
  </si>
  <si>
    <t xml:space="preserve">  Пільги пенсіонерам з числа спеціалістів із захисту рослин, передбачені частиною  четвертою статті 20 Закону України  захист рослин" громадянам,передбачені пунктом "ї" частини першої статті 77 Основ законодавства про охорону  здоров'я, частиною четвертою статті 29 Основ законодавства про  культуру ,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</si>
  <si>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</si>
  <si>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r>
      <t xml:space="preserve">Пільги окремим категоріям громадян з послуг зв”язку </t>
    </r>
    <r>
      <rPr>
        <i/>
        <sz val="14"/>
        <rFont val="Times New Roman"/>
        <family val="1"/>
      </rPr>
      <t xml:space="preserve">    </t>
    </r>
  </si>
  <si>
    <t>.090215</t>
  </si>
  <si>
    <r>
      <t>Пільги багатодітним сім"ям на житлово-комунальні послуги</t>
    </r>
    <r>
      <rPr>
        <i/>
        <sz val="14"/>
        <rFont val="Times New Roman"/>
        <family val="1"/>
      </rPr>
      <t xml:space="preserve"> </t>
    </r>
  </si>
  <si>
    <t>.090216</t>
  </si>
  <si>
    <r>
      <t>Пільги багатодітним сім"ям на придбання твердого палива</t>
    </r>
    <r>
      <rPr>
        <i/>
        <sz val="14"/>
        <rFont val="Times New Roman"/>
        <family val="1"/>
      </rPr>
      <t xml:space="preserve"> </t>
    </r>
    <r>
      <rPr>
        <sz val="14"/>
        <rFont val="Times New Roman"/>
        <family val="1"/>
      </rPr>
      <t xml:space="preserve"> та скрапленого газу</t>
    </r>
  </si>
  <si>
    <t>.090302</t>
  </si>
  <si>
    <r>
      <t>Допомога у зв”язку з вагітністю і пологами</t>
    </r>
    <r>
      <rPr>
        <sz val="14"/>
        <rFont val="Times New Roman"/>
        <family val="1"/>
      </rPr>
      <t xml:space="preserve">  </t>
    </r>
  </si>
  <si>
    <t>.090303</t>
  </si>
  <si>
    <r>
      <t>Допомога до досягнення дитиною трирічного віку</t>
    </r>
    <r>
      <rPr>
        <i/>
        <sz val="14"/>
        <rFont val="Times New Roman"/>
        <family val="1"/>
      </rPr>
      <t xml:space="preserve">   </t>
    </r>
  </si>
  <si>
    <t>.090304</t>
  </si>
  <si>
    <r>
      <t>Допомога при народженні дитини</t>
    </r>
    <r>
      <rPr>
        <i/>
        <sz val="14"/>
        <rFont val="Times New Roman"/>
        <family val="1"/>
      </rPr>
      <t xml:space="preserve">     </t>
    </r>
  </si>
  <si>
    <t>.090305</t>
  </si>
  <si>
    <r>
      <t>Допомога на дітей над якими встановлено опіку чи піклування</t>
    </r>
    <r>
      <rPr>
        <sz val="14"/>
        <rFont val="Times New Roman"/>
        <family val="1"/>
      </rPr>
      <t xml:space="preserve">    </t>
    </r>
  </si>
  <si>
    <t>.090306</t>
  </si>
  <si>
    <r>
      <t>Допомога на дітей одиноким матерям</t>
    </r>
    <r>
      <rPr>
        <i/>
        <sz val="14"/>
        <rFont val="Times New Roman"/>
        <family val="1"/>
      </rPr>
      <t xml:space="preserve">  </t>
    </r>
    <r>
      <rPr>
        <sz val="14"/>
        <rFont val="Times New Roman"/>
        <family val="1"/>
      </rPr>
      <t xml:space="preserve">  </t>
    </r>
  </si>
  <si>
    <t>.090307</t>
  </si>
  <si>
    <r>
      <t>Тимчасова державна допомога дітям</t>
    </r>
    <r>
      <rPr>
        <i/>
        <sz val="14"/>
        <rFont val="Times New Roman"/>
        <family val="1"/>
      </rPr>
      <t xml:space="preserve"> </t>
    </r>
    <r>
      <rPr>
        <sz val="14"/>
        <rFont val="Times New Roman"/>
        <family val="1"/>
      </rPr>
      <t xml:space="preserve">   </t>
    </r>
  </si>
  <si>
    <t>.090308</t>
  </si>
  <si>
    <t>Допомога при усиновленні дитини</t>
  </si>
  <si>
    <t>.090401</t>
  </si>
  <si>
    <r>
      <t>Державна соціальна допомога малозабезпеченим сім”ям</t>
    </r>
    <r>
      <rPr>
        <i/>
        <sz val="14"/>
        <rFont val="Times New Roman"/>
        <family val="1"/>
      </rPr>
      <t xml:space="preserve">   </t>
    </r>
    <r>
      <rPr>
        <sz val="14"/>
        <rFont val="Times New Roman"/>
        <family val="1"/>
      </rPr>
      <t xml:space="preserve">  </t>
    </r>
  </si>
  <si>
    <t>.090405</t>
  </si>
  <si>
    <r>
      <t>Субсидії населенню для відшкодування витрат на оплату житлово-комунальних послуг</t>
    </r>
    <r>
      <rPr>
        <i/>
        <sz val="14"/>
        <rFont val="Times New Roman"/>
        <family val="1"/>
      </rPr>
      <t xml:space="preserve">    </t>
    </r>
  </si>
  <si>
    <t>.090406</t>
  </si>
  <si>
    <r>
      <t>Субсидії населенню для відшкодування витрат на придбання твердого та рідкого пічного побутового палива та скрапленого газу</t>
    </r>
    <r>
      <rPr>
        <i/>
        <sz val="14"/>
        <rFont val="Times New Roman"/>
        <family val="1"/>
      </rPr>
      <t xml:space="preserve">  </t>
    </r>
    <r>
      <rPr>
        <sz val="14"/>
        <rFont val="Times New Roman"/>
        <family val="1"/>
      </rPr>
      <t xml:space="preserve">   </t>
    </r>
  </si>
  <si>
    <t>.090407</t>
  </si>
  <si>
    <t>Компенація населенню  додаткових витрат на оплату послуг газопостачання, центрального опалення та централізованого постачання гарячої води</t>
  </si>
  <si>
    <t>.090413</t>
  </si>
  <si>
    <t>Допомога на догляд за інвалідом I та II групи внаслідок психічного розладу</t>
  </si>
  <si>
    <t xml:space="preserve">Iншi видатки на соцiальний захист ветеранiв вiйни та 
працi </t>
  </si>
  <si>
    <t>.091300</t>
  </si>
  <si>
    <r>
      <t>Державна соціальна допомога інвалідам з дитинства та дітям-інвалідам</t>
    </r>
    <r>
      <rPr>
        <sz val="14"/>
        <rFont val="Times New Roman"/>
        <family val="1"/>
      </rPr>
      <t xml:space="preserve">  </t>
    </r>
  </si>
  <si>
    <r>
      <t xml:space="preserve">Компенсаційні виплати на пільговий проїзд автомобільним транспортом  окремим категоріям громадян </t>
    </r>
    <r>
      <rPr>
        <sz val="14"/>
        <color indexed="8"/>
        <rFont val="Times New Roman"/>
        <family val="1"/>
      </rPr>
      <t xml:space="preserve">   </t>
    </r>
  </si>
  <si>
    <r>
      <t xml:space="preserve">Компенсаційні виплати за пільговий проїзд окремих категорій громадян на залізничному транспорті </t>
    </r>
    <r>
      <rPr>
        <i/>
        <sz val="14"/>
        <color indexed="8"/>
        <rFont val="Times New Roman"/>
        <family val="1"/>
      </rPr>
      <t xml:space="preserve">    </t>
    </r>
  </si>
  <si>
    <t>Відділ культури, туризму та культурної спадщини Новгородківської РДА</t>
  </si>
  <si>
    <t>.0822</t>
  </si>
  <si>
    <t>Філармонії, музичні колективи і ансамблі та інші мистецькі заклади та заходи</t>
  </si>
  <si>
    <t>.0824</t>
  </si>
  <si>
    <t>Бібліотеки</t>
  </si>
  <si>
    <t xml:space="preserve">Музеї i виставки                                      </t>
  </si>
  <si>
    <t>.0828</t>
  </si>
  <si>
    <t xml:space="preserve">Палаци i будинки культури, клуби та iншi заклади 
клубного типу                                              </t>
  </si>
  <si>
    <t xml:space="preserve">Школи естетичного виховання дiтей                     </t>
  </si>
  <si>
    <t>.0829</t>
  </si>
  <si>
    <t xml:space="preserve">Iншi культурно-освiтнi заклади та заходи              </t>
  </si>
  <si>
    <t>Фінансове управлінняНовгородківської РДА (в частині міжбюджетних тансфертів, резервного фонду)</t>
  </si>
  <si>
    <t>Резервний фонд</t>
  </si>
  <si>
    <t>.0180</t>
  </si>
  <si>
    <t>Інші додаткові дотації</t>
  </si>
  <si>
    <t>Усього   видатків</t>
  </si>
  <si>
    <t>Додаток № 1</t>
  </si>
  <si>
    <t>Зміни до видаткової частини районного бюджету у 2015 році</t>
  </si>
  <si>
    <t>(грн)</t>
  </si>
  <si>
    <t>Збільшити</t>
  </si>
  <si>
    <t>КТКВ</t>
  </si>
  <si>
    <t xml:space="preserve">НАЗВА  КТКВ </t>
  </si>
  <si>
    <t>КЕКВ</t>
  </si>
  <si>
    <t>Спец фонд</t>
  </si>
  <si>
    <t>в т.ч. бюджет розвитку</t>
  </si>
  <si>
    <t>Примітка</t>
  </si>
  <si>
    <t xml:space="preserve">Органи місцевого самоврядування </t>
  </si>
  <si>
    <t>ОСВІТА</t>
  </si>
  <si>
    <t xml:space="preserve">Загальноосвiтнi школи (в т. ч. школа-дитячий садок, iнтернат при школi), спецiалiзованi школи, лiцеї,
гiмназiї, колегiуми                                         </t>
  </si>
  <si>
    <t>Позашкільні заклади освіти, 
заходи із позашкільної роботи з дітьми</t>
  </si>
  <si>
    <t xml:space="preserve">Методична робота,iншi заходи
 у сферi народної освiти </t>
  </si>
  <si>
    <t>Централізована бухгалтерія</t>
  </si>
  <si>
    <t>Групи централiзованого господарського обслуговування</t>
  </si>
  <si>
    <t>Інші заклади освіти</t>
  </si>
  <si>
    <t>ОХОРОНА ЗДОРОВ"Я</t>
  </si>
  <si>
    <t>ЦПМСД</t>
  </si>
  <si>
    <t>Оздоровлення</t>
  </si>
  <si>
    <t>.0910101</t>
  </si>
  <si>
    <t>Утримання РЦССМ</t>
  </si>
  <si>
    <t>Територіальні центри соціальної 
допомоги на дому</t>
  </si>
  <si>
    <t>Культура</t>
  </si>
  <si>
    <t>Філармонії, музичні колективи і ансамблі та інші заходи та заклади по мистецтву</t>
  </si>
  <si>
    <t>Музеї і виставки</t>
  </si>
  <si>
    <t>Районний будинок культури</t>
  </si>
  <si>
    <t xml:space="preserve">Школи естетичного виховання дiтей  </t>
  </si>
  <si>
    <t>Інші культурно-освітні заклади та заходи</t>
  </si>
  <si>
    <t>Фінансова підтримка спорт.споруд</t>
  </si>
  <si>
    <t>Інші видатки- комунальник</t>
  </si>
  <si>
    <t xml:space="preserve">ВСЬОГО </t>
  </si>
  <si>
    <t>Надзвич. Ситуац</t>
  </si>
  <si>
    <t>Комплексна регіональна програма запобігання та реагування на надзвичайні ситуації техногенного та природного характеру у Новгородківському районі на 2006-2010 роки і на період до 2015 року</t>
  </si>
  <si>
    <t>Видатки на запобігання та ліквідацію
 надзвичайних ситуацій та наслідків стихійного лиха</t>
  </si>
  <si>
    <t>ДЖЕРЕЛА  ФІНАНСУВАННЯ НОВГОРОДКІВСЬКОГО РАЙОННОГО БЮДЖЕТУ НА 2015 РІК</t>
  </si>
  <si>
    <t>(грн.)</t>
  </si>
  <si>
    <t xml:space="preserve">Код </t>
  </si>
  <si>
    <t>Назва</t>
  </si>
  <si>
    <t>у тому числі бюджет розвитку</t>
  </si>
  <si>
    <t>Внутрішнє фінансування</t>
  </si>
  <si>
    <t>Зміни обсягів депозитів і цінних паперів, що використовуються для управління ліквідністю</t>
  </si>
  <si>
    <t>Повернення коштів з депозитів або пред'явлення цінних паперів</t>
  </si>
  <si>
    <t>Розміщення коштів на депозитах або придбання цінних паперів</t>
  </si>
  <si>
    <t>Фінансування  за рахунок зміни залишків коштів  бюджетів</t>
  </si>
  <si>
    <t>у тому числі за рахунок залишків коштів, що склалися на початок року</t>
  </si>
  <si>
    <t>з них за рахунок невикористаної у 2011 році субвенції з державного бюджету</t>
  </si>
  <si>
    <t>На початок періоду</t>
  </si>
  <si>
    <t>На кінець періоду</t>
  </si>
  <si>
    <t>Кошти, що передаються із загального фонду бюджету до бюджету розвитку (спеціального фонду)</t>
  </si>
  <si>
    <t xml:space="preserve">у тому числі за рахунок субвенцій з державного бюджету </t>
  </si>
  <si>
    <t>Усього за типом кредитора</t>
  </si>
  <si>
    <t>Фінансування за активними операціями</t>
  </si>
  <si>
    <t>Зміни обсягів  депозитів і цінних паперів, що використовуються для управління ліквідністю</t>
  </si>
  <si>
    <t>602000</t>
  </si>
  <si>
    <t>Зміни обсягів готівкових коштів</t>
  </si>
  <si>
    <t>602100</t>
  </si>
  <si>
    <t>602200</t>
  </si>
  <si>
    <t>602400</t>
  </si>
  <si>
    <r>
      <t>Усього за типом боргового зобов</t>
    </r>
    <r>
      <rPr>
        <b/>
        <sz val="13"/>
        <rFont val="Arial Cyr"/>
        <family val="0"/>
      </rPr>
      <t>’</t>
    </r>
    <r>
      <rPr>
        <b/>
        <sz val="13"/>
        <rFont val="Times New Roman Cyr"/>
        <family val="0"/>
      </rPr>
      <t>язання</t>
    </r>
  </si>
  <si>
    <t>_____________________________________________________________</t>
  </si>
  <si>
    <t>визначених у додатку 7 до рішення Новгородківської районної ради від 23січня 2015 року №380</t>
  </si>
  <si>
    <t>вугілля</t>
  </si>
  <si>
    <t>медикаменти</t>
  </si>
  <si>
    <t>протипож заходи</t>
  </si>
  <si>
    <t>ремонт сигналіз</t>
  </si>
  <si>
    <t>ремонт опалюв. Системи</t>
  </si>
  <si>
    <t>тендерне навчання</t>
  </si>
  <si>
    <t>вимірювання контурів електропроводок</t>
  </si>
  <si>
    <t>електротех.виміри-3,1 ремонт насосів- 8,3 
ремонт водопост.,каналіз -15,0 ремонт електрощитової -15</t>
  </si>
  <si>
    <t>ремонт картріджа</t>
  </si>
  <si>
    <t>придбання ПММ</t>
  </si>
  <si>
    <t>ЗАТВЕРДЖЕНО
 Рішення сесії районної ради
 12 червня 2015 року №401</t>
  </si>
  <si>
    <t>ЗАТВЕРДЖЕНО
Рішення сесії районної ради
 12 червня 2015 року №401</t>
  </si>
  <si>
    <t>Програма соціально-економічного розвитку Новгородківського району на 2015 рік</t>
  </si>
  <si>
    <t>ЗАТВЕРДЖЕНО
 Рішення районної ради
 12 червня 2015 року №401</t>
  </si>
  <si>
    <t>Фінансове управління</t>
  </si>
  <si>
    <t>Програма  соціально-економічного розвитку Новгородківського району на 2015 рік ( в рамках реалізації проекту "Побудуймо майбутнє разом")</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</si>
</sst>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s>
  <fonts count="78">
    <font>
      <sz val="10"/>
      <name val="Arial"/>
      <family val="0"/>
    </font>
    <font>
      <sz val="10"/>
      <name val="Times New Roman"/>
      <family val="0"/>
    </font>
    <font>
      <sz val="10"/>
      <name val="Helv"/>
      <family val="0"/>
    </font>
    <font>
      <b/>
      <sz val="11"/>
      <name val="Times New Roman"/>
      <family val="1"/>
    </font>
    <font>
      <sz val="14"/>
      <name val="Times New Roman"/>
      <family val="1"/>
    </font>
    <font>
      <b/>
      <sz val="10"/>
      <color indexed="8"/>
      <name val="Times New Roman"/>
      <family val="1"/>
    </font>
    <font>
      <sz val="10"/>
      <color indexed="8"/>
      <name val="ARIAL"/>
      <family val="0"/>
    </font>
    <font>
      <b/>
      <sz val="14"/>
      <color indexed="8"/>
      <name val="Times New Roman"/>
      <family val="1"/>
    </font>
    <font>
      <sz val="12"/>
      <name val="Times New Roman"/>
      <family val="0"/>
    </font>
    <font>
      <sz val="11"/>
      <name val="Times New Roman"/>
      <family val="1"/>
    </font>
    <font>
      <b/>
      <sz val="18"/>
      <name val="Times New Roman"/>
      <family val="1"/>
    </font>
    <font>
      <b/>
      <vertAlign val="superscript"/>
      <sz val="18"/>
      <name val="Times New Roman"/>
      <family val="1"/>
    </font>
    <font>
      <b/>
      <vertAlign val="superscript"/>
      <sz val="16"/>
      <name val="Times New Roman"/>
      <family val="1"/>
    </font>
    <font>
      <b/>
      <sz val="14"/>
      <name val="Times New Roman"/>
      <family val="0"/>
    </font>
    <font>
      <sz val="8"/>
      <name val="Times New Roman"/>
      <family val="1"/>
    </font>
    <font>
      <b/>
      <sz val="10"/>
      <name val="Times New Roman"/>
      <family val="1"/>
    </font>
    <font>
      <b/>
      <vertAlign val="superscript"/>
      <sz val="10"/>
      <name val="Times New Roman"/>
      <family val="1"/>
    </font>
    <font>
      <b/>
      <sz val="12"/>
      <name val="Times New Roman"/>
      <family val="1"/>
    </font>
    <font>
      <b/>
      <i/>
      <sz val="14"/>
      <name val="Times New Roman"/>
      <family val="1"/>
    </font>
    <font>
      <sz val="10"/>
      <color indexed="8"/>
      <name val="Times New Roman"/>
      <family val="1"/>
    </font>
    <font>
      <sz val="14"/>
      <color indexed="8"/>
      <name val="Times New Roman"/>
      <family val="1"/>
    </font>
    <font>
      <b/>
      <i/>
      <sz val="14"/>
      <color indexed="8"/>
      <name val="Times New Roman"/>
      <family val="1"/>
    </font>
    <font>
      <i/>
      <sz val="14"/>
      <name val="Times New Roman"/>
      <family val="1"/>
    </font>
    <font>
      <sz val="9"/>
      <color indexed="8"/>
      <name val="Times New Roman"/>
      <family val="1"/>
    </font>
    <font>
      <vertAlign val="superscript"/>
      <sz val="10"/>
      <name val="Times New Roman"/>
      <family val="1"/>
    </font>
    <font>
      <vertAlign val="superscript"/>
      <sz val="8"/>
      <name val="Times New Roman"/>
      <family val="1"/>
    </font>
    <font>
      <i/>
      <sz val="10"/>
      <name val="Times New Roman"/>
      <family val="0"/>
    </font>
    <font>
      <b/>
      <sz val="18"/>
      <color indexed="8"/>
      <name val="Times New Roman"/>
      <family val="1"/>
    </font>
    <font>
      <b/>
      <sz val="14"/>
      <color indexed="8"/>
      <name val="Arial Cyr"/>
      <family val="0"/>
    </font>
    <font>
      <sz val="18"/>
      <color indexed="8"/>
      <name val="Times New Roman"/>
      <family val="1"/>
    </font>
    <font>
      <sz val="18"/>
      <name val="Times New Roman"/>
      <family val="1"/>
    </font>
    <font>
      <sz val="14"/>
      <name val="Arial Cyr"/>
      <family val="0"/>
    </font>
    <font>
      <i/>
      <sz val="14"/>
      <name val="Arial Cyr"/>
      <family val="0"/>
    </font>
    <font>
      <b/>
      <i/>
      <sz val="14"/>
      <color indexed="8"/>
      <name val="Arial Cyr"/>
      <family val="0"/>
    </font>
    <font>
      <sz val="14"/>
      <color indexed="8"/>
      <name val="Arial Cyr"/>
      <family val="0"/>
    </font>
    <font>
      <b/>
      <sz val="14"/>
      <name val="Arial Cyr"/>
      <family val="0"/>
    </font>
    <font>
      <i/>
      <sz val="14"/>
      <color indexed="8"/>
      <name val="Times New Roman"/>
      <family val="1"/>
    </font>
    <font>
      <b/>
      <i/>
      <sz val="18"/>
      <name val="Times New Roman"/>
      <family val="1"/>
    </font>
    <font>
      <i/>
      <sz val="12"/>
      <name val="Times New Roman"/>
      <family val="1"/>
    </font>
    <font>
      <b/>
      <i/>
      <sz val="12"/>
      <name val="Arial"/>
      <family val="2"/>
    </font>
    <font>
      <b/>
      <sz val="10"/>
      <name val="Arial"/>
      <family val="2"/>
    </font>
    <font>
      <b/>
      <sz val="16"/>
      <name val="Arial"/>
      <family val="2"/>
    </font>
    <font>
      <b/>
      <sz val="14"/>
      <name val="Arial"/>
      <family val="2"/>
    </font>
    <font>
      <b/>
      <i/>
      <sz val="14"/>
      <name val="Arial"/>
      <family val="2"/>
    </font>
    <font>
      <sz val="14"/>
      <name val="Arial"/>
      <family val="2"/>
    </font>
    <font>
      <i/>
      <sz val="14"/>
      <name val="Arial"/>
      <family val="2"/>
    </font>
    <font>
      <b/>
      <i/>
      <sz val="11"/>
      <name val="Arial"/>
      <family val="2"/>
    </font>
    <font>
      <b/>
      <i/>
      <sz val="10"/>
      <name val="Arial"/>
      <family val="2"/>
    </font>
    <font>
      <sz val="14"/>
      <color indexed="10"/>
      <name val="Arial"/>
      <family val="2"/>
    </font>
    <font>
      <sz val="14"/>
      <color indexed="12"/>
      <name val="Arial"/>
      <family val="2"/>
    </font>
    <font>
      <b/>
      <i/>
      <sz val="14"/>
      <color indexed="10"/>
      <name val="Arial"/>
      <family val="2"/>
    </font>
    <font>
      <sz val="12"/>
      <name val="Arial"/>
      <family val="0"/>
    </font>
    <font>
      <b/>
      <sz val="12"/>
      <name val="Arial"/>
      <family val="2"/>
    </font>
    <font>
      <sz val="16"/>
      <name val="Arial"/>
      <family val="2"/>
    </font>
    <font>
      <sz val="11"/>
      <name val="Arial"/>
      <family val="0"/>
    </font>
    <font>
      <sz val="12"/>
      <name val="Arial Cyr"/>
      <family val="0"/>
    </font>
    <font>
      <b/>
      <sz val="12"/>
      <name val="Times New Roman Cyr"/>
      <family val="1"/>
    </font>
    <font>
      <b/>
      <sz val="14"/>
      <name val="Times New Roman Cyr"/>
      <family val="1"/>
    </font>
    <font>
      <b/>
      <sz val="16"/>
      <name val="Times New Roman Cyr"/>
      <family val="1"/>
    </font>
    <font>
      <b/>
      <sz val="11"/>
      <name val="Times New Roman Cyr"/>
      <family val="1"/>
    </font>
    <font>
      <sz val="10"/>
      <name val="Times New Roman Cyr"/>
      <family val="1"/>
    </font>
    <font>
      <sz val="12"/>
      <name val="Times New Roman Cyr"/>
      <family val="1"/>
    </font>
    <font>
      <b/>
      <sz val="10"/>
      <name val="Times New Roman Cyr"/>
      <family val="1"/>
    </font>
    <font>
      <b/>
      <sz val="9"/>
      <name val="Times New Roman Cyr"/>
      <family val="1"/>
    </font>
    <font>
      <b/>
      <sz val="15"/>
      <name val="Times New Roman Cyr"/>
      <family val="1"/>
    </font>
    <font>
      <b/>
      <i/>
      <sz val="12"/>
      <name val="Times New Roman"/>
      <family val="1"/>
    </font>
    <font>
      <b/>
      <i/>
      <sz val="15"/>
      <name val="Times New Roman Cyr"/>
      <family val="1"/>
    </font>
    <font>
      <sz val="15"/>
      <name val="Times New Roman Cyr"/>
      <family val="1"/>
    </font>
    <font>
      <b/>
      <i/>
      <sz val="12"/>
      <name val="Times New Roman Cyr"/>
      <family val="0"/>
    </font>
    <font>
      <b/>
      <sz val="10"/>
      <name val="Times New Roman CYR"/>
      <family val="0"/>
    </font>
    <font>
      <b/>
      <i/>
      <sz val="10"/>
      <name val="Times New Roman Cyr"/>
      <family val="0"/>
    </font>
    <font>
      <i/>
      <sz val="12"/>
      <name val="Times New Roman Cyr"/>
      <family val="0"/>
    </font>
    <font>
      <i/>
      <sz val="15"/>
      <name val="Times New Roman Cyr"/>
      <family val="1"/>
    </font>
    <font>
      <b/>
      <sz val="13"/>
      <name val="Times New Roman Cyr"/>
      <family val="0"/>
    </font>
    <font>
      <b/>
      <sz val="13"/>
      <name val="Arial Cyr"/>
      <family val="0"/>
    </font>
    <font>
      <u val="single"/>
      <sz val="10"/>
      <name val="Times New Roman Cyr"/>
      <family val="1"/>
    </font>
    <font>
      <sz val="14"/>
      <name val="Times New Roman Cyr"/>
      <family val="1"/>
    </font>
    <font>
      <sz val="8"/>
      <name val="Arial"/>
      <family val="0"/>
    </font>
  </fonts>
  <fills count="5">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13"/>
        <bgColor indexed="64"/>
      </patternFill>
    </fill>
  </fills>
  <borders count="45">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color indexed="8"/>
      </top>
      <bottom style="medium">
        <color indexed="8"/>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style="thin"/>
      <top>
        <color indexed="63"/>
      </top>
      <bottom style="medium"/>
    </border>
    <border>
      <left>
        <color indexed="63"/>
      </left>
      <right>
        <color indexed="63"/>
      </right>
      <top>
        <color indexed="63"/>
      </top>
      <bottom style="medium"/>
    </border>
    <border>
      <left style="thin"/>
      <right style="thin"/>
      <top style="thin"/>
      <bottom>
        <color indexed="63"/>
      </bottom>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thin"/>
      <bottom>
        <color indexed="63"/>
      </bottom>
    </border>
    <border>
      <left>
        <color indexed="63"/>
      </left>
      <right>
        <color indexed="63"/>
      </right>
      <top style="thin"/>
      <bottom style="medium"/>
    </border>
    <border>
      <left style="thin"/>
      <right style="thin"/>
      <top style="thin"/>
      <bottom style="medium"/>
    </border>
    <border>
      <left style="medium"/>
      <right>
        <color indexed="63"/>
      </right>
      <top>
        <color indexed="63"/>
      </top>
      <bottom style="medium"/>
    </border>
    <border>
      <left>
        <color indexed="63"/>
      </left>
      <right>
        <color indexed="63"/>
      </right>
      <top style="medium"/>
      <bottom style="thin"/>
    </border>
    <border>
      <left style="thin"/>
      <right style="thin"/>
      <top style="medium"/>
      <bottom style="thin"/>
    </border>
    <border>
      <left style="thin"/>
      <right style="thin"/>
      <top style="medium"/>
      <bottom>
        <color indexed="63"/>
      </bottom>
    </border>
    <border>
      <left>
        <color indexed="63"/>
      </left>
      <right>
        <color indexed="63"/>
      </right>
      <top style="medium"/>
      <bottom>
        <color indexed="63"/>
      </bottom>
    </border>
    <border>
      <left>
        <color indexed="63"/>
      </left>
      <right style="thin"/>
      <top>
        <color indexed="63"/>
      </top>
      <bottom>
        <color indexed="63"/>
      </bottom>
    </border>
    <border>
      <left style="medium"/>
      <right style="medium"/>
      <top style="medium"/>
      <bottom style="medium"/>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medium"/>
      <right style="medium"/>
      <top>
        <color indexed="63"/>
      </top>
      <bottom>
        <color indexed="63"/>
      </bottom>
    </border>
    <border>
      <left style="medium"/>
      <right style="medium"/>
      <top style="medium"/>
      <bottom style="thin"/>
    </border>
    <border>
      <left style="medium"/>
      <right style="medium"/>
      <top style="thin"/>
      <bottom style="medium"/>
    </border>
    <border>
      <left>
        <color indexed="63"/>
      </left>
      <right style="medium"/>
      <top style="medium"/>
      <bottom>
        <color indexed="63"/>
      </bottom>
    </border>
    <border>
      <left style="medium"/>
      <right style="thin"/>
      <top style="medium"/>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border>
    <border>
      <left style="thin"/>
      <right style="thin"/>
      <top style="thin"/>
      <bottom/>
    </border>
    <border>
      <left style="thin"/>
      <right>
        <color indexed="63"/>
      </right>
      <top style="thin"/>
      <bottom>
        <color indexed="63"/>
      </bottom>
    </border>
    <border>
      <left>
        <color indexed="63"/>
      </left>
      <right style="thin"/>
      <top style="thin"/>
      <bottom style="thin"/>
    </border>
  </borders>
  <cellStyleXfs count="21">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lignment vertical="top"/>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28">
    <xf numFmtId="0" fontId="0" fillId="0" borderId="0" xfId="0" applyAlignment="1">
      <alignment/>
    </xf>
    <xf numFmtId="0" fontId="1" fillId="0" borderId="0" xfId="0" applyNumberFormat="1" applyFont="1" applyFill="1" applyAlignment="1" applyProtection="1">
      <alignment/>
      <protection/>
    </xf>
    <xf numFmtId="49" fontId="3" fillId="0" borderId="1" xfId="0" applyNumberFormat="1" applyFont="1" applyBorder="1" applyAlignment="1">
      <alignment horizontal="center" vertical="center" wrapText="1"/>
    </xf>
    <xf numFmtId="0" fontId="4" fillId="0" borderId="2" xfId="0" applyFont="1" applyBorder="1" applyAlignment="1">
      <alignment horizontal="center" vertical="top" wrapText="1"/>
    </xf>
    <xf numFmtId="49" fontId="3" fillId="0" borderId="3" xfId="0" applyNumberFormat="1" applyFont="1" applyBorder="1" applyAlignment="1">
      <alignment horizontal="center" vertical="center" wrapText="1"/>
    </xf>
    <xf numFmtId="0" fontId="4" fillId="0" borderId="3" xfId="0" applyFont="1" applyBorder="1" applyAlignment="1">
      <alignment horizontal="center" wrapText="1"/>
    </xf>
    <xf numFmtId="172" fontId="5" fillId="0" borderId="3" xfId="17" applyNumberFormat="1" applyFont="1" applyBorder="1">
      <alignment vertical="top"/>
      <protection/>
    </xf>
    <xf numFmtId="172" fontId="7" fillId="0" borderId="3" xfId="17" applyNumberFormat="1" applyFont="1" applyBorder="1">
      <alignment vertical="top"/>
      <protection/>
    </xf>
    <xf numFmtId="172" fontId="7" fillId="0" borderId="3" xfId="17" applyNumberFormat="1" applyFont="1" applyBorder="1" applyAlignment="1">
      <alignment vertical="center"/>
      <protection/>
    </xf>
    <xf numFmtId="0" fontId="1" fillId="0" borderId="0" xfId="0" applyFont="1" applyFill="1" applyAlignment="1">
      <alignment/>
    </xf>
    <xf numFmtId="0" fontId="8" fillId="0" borderId="0" xfId="0" applyNumberFormat="1" applyFont="1" applyFill="1" applyAlignment="1" applyProtection="1">
      <alignment/>
      <protection/>
    </xf>
    <xf numFmtId="0" fontId="8" fillId="0" borderId="0" xfId="0" applyFont="1" applyFill="1" applyAlignment="1">
      <alignment/>
    </xf>
    <xf numFmtId="0" fontId="1" fillId="0" borderId="0" xfId="0" applyNumberFormat="1" applyFont="1" applyFill="1" applyAlignment="1" applyProtection="1">
      <alignment/>
      <protection/>
    </xf>
    <xf numFmtId="0" fontId="13" fillId="0" borderId="4" xfId="0" applyNumberFormat="1" applyFont="1" applyFill="1" applyBorder="1" applyAlignment="1" applyProtection="1">
      <alignment horizontal="center"/>
      <protection/>
    </xf>
    <xf numFmtId="0" fontId="1" fillId="0" borderId="4"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13" fillId="0" borderId="0" xfId="0" applyNumberFormat="1" applyFont="1" applyFill="1" applyBorder="1" applyAlignment="1" applyProtection="1">
      <alignment horizontal="center" vertical="top"/>
      <protection/>
    </xf>
    <xf numFmtId="0" fontId="14" fillId="0" borderId="4"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protection/>
    </xf>
    <xf numFmtId="0" fontId="15" fillId="0" borderId="5" xfId="0" applyNumberFormat="1" applyFont="1" applyFill="1" applyBorder="1" applyAlignment="1" applyProtection="1">
      <alignment horizontal="center" vertical="center" wrapText="1"/>
      <protection/>
    </xf>
    <xf numFmtId="0" fontId="15" fillId="0" borderId="6" xfId="0" applyNumberFormat="1" applyFont="1" applyFill="1" applyBorder="1" applyAlignment="1" applyProtection="1">
      <alignment horizontal="center" vertical="center" wrapText="1"/>
      <protection/>
    </xf>
    <xf numFmtId="0" fontId="3" fillId="0" borderId="1" xfId="0" applyFont="1" applyBorder="1" applyAlignment="1">
      <alignment horizontal="center" vertical="center" wrapText="1"/>
    </xf>
    <xf numFmtId="0" fontId="17" fillId="0" borderId="1" xfId="0" applyNumberFormat="1" applyFont="1" applyFill="1" applyBorder="1" applyAlignment="1" applyProtection="1">
      <alignment vertical="center" wrapText="1"/>
      <protection/>
    </xf>
    <xf numFmtId="0" fontId="1" fillId="0" borderId="0" xfId="0" applyNumberFormat="1" applyFont="1" applyFill="1" applyAlignment="1" applyProtection="1">
      <alignment vertical="center"/>
      <protection/>
    </xf>
    <xf numFmtId="0" fontId="13" fillId="0" borderId="1" xfId="0" applyFont="1" applyBorder="1" applyAlignment="1">
      <alignment horizontal="center" vertical="top" wrapText="1"/>
    </xf>
    <xf numFmtId="0" fontId="18" fillId="0" borderId="2" xfId="0" applyFont="1" applyBorder="1" applyAlignment="1">
      <alignment horizontal="center" vertical="top" wrapText="1"/>
    </xf>
    <xf numFmtId="172" fontId="7" fillId="0" borderId="1" xfId="17" applyNumberFormat="1" applyFont="1" applyBorder="1" applyAlignment="1">
      <alignment vertical="center"/>
      <protection/>
    </xf>
    <xf numFmtId="0" fontId="1" fillId="0" borderId="0" xfId="0" applyFont="1" applyFill="1" applyAlignment="1">
      <alignment vertical="center"/>
    </xf>
    <xf numFmtId="0" fontId="4" fillId="0" borderId="7" xfId="0" applyFont="1" applyBorder="1" applyAlignment="1">
      <alignment horizontal="center" vertical="top" wrapText="1"/>
    </xf>
    <xf numFmtId="49" fontId="9" fillId="0" borderId="1" xfId="0" applyNumberFormat="1" applyFont="1" applyBorder="1" applyAlignment="1">
      <alignment horizontal="center" vertical="center" wrapText="1"/>
    </xf>
    <xf numFmtId="0" fontId="4" fillId="0" borderId="1" xfId="0" applyFont="1" applyBorder="1" applyAlignment="1">
      <alignment horizontal="center" vertical="top" wrapText="1"/>
    </xf>
    <xf numFmtId="172" fontId="5" fillId="0" borderId="1" xfId="17" applyNumberFormat="1" applyFont="1" applyBorder="1">
      <alignment vertical="top"/>
      <protection/>
    </xf>
    <xf numFmtId="172" fontId="7" fillId="0" borderId="1" xfId="17" applyNumberFormat="1" applyFont="1" applyBorder="1">
      <alignment vertical="top"/>
      <protection/>
    </xf>
    <xf numFmtId="0" fontId="4" fillId="0" borderId="3" xfId="0" applyFont="1" applyBorder="1" applyAlignment="1">
      <alignment horizontal="center" vertical="top" wrapText="1"/>
    </xf>
    <xf numFmtId="172" fontId="19" fillId="0" borderId="3" xfId="17" applyNumberFormat="1" applyFont="1" applyBorder="1">
      <alignment vertical="top"/>
      <protection/>
    </xf>
    <xf numFmtId="172" fontId="20" fillId="0" borderId="3" xfId="17" applyNumberFormat="1" applyFont="1" applyBorder="1">
      <alignment vertical="top"/>
      <protection/>
    </xf>
    <xf numFmtId="0" fontId="9" fillId="0" borderId="1" xfId="0" applyFont="1" applyBorder="1" applyAlignment="1">
      <alignment horizontal="center" vertical="center" wrapText="1"/>
    </xf>
    <xf numFmtId="0" fontId="18" fillId="0" borderId="7" xfId="0" applyFont="1" applyBorder="1" applyAlignment="1">
      <alignment horizontal="center" vertical="top" wrapText="1"/>
    </xf>
    <xf numFmtId="0" fontId="9" fillId="0" borderId="3" xfId="0" applyFont="1" applyBorder="1" applyAlignment="1">
      <alignment horizontal="center" vertical="center" wrapText="1"/>
    </xf>
    <xf numFmtId="49" fontId="9" fillId="0" borderId="3" xfId="0" applyNumberFormat="1" applyFont="1" applyBorder="1" applyAlignment="1">
      <alignment horizontal="center" vertical="center" wrapText="1"/>
    </xf>
    <xf numFmtId="172" fontId="21" fillId="0" borderId="7" xfId="17" applyNumberFormat="1" applyFont="1" applyBorder="1" applyAlignment="1">
      <alignment vertical="top" wrapText="1"/>
      <protection/>
    </xf>
    <xf numFmtId="172" fontId="7" fillId="0" borderId="1" xfId="17" applyNumberFormat="1" applyFont="1" applyBorder="1">
      <alignment vertical="top"/>
      <protection/>
    </xf>
    <xf numFmtId="172" fontId="19" fillId="0" borderId="2" xfId="17" applyNumberFormat="1" applyFont="1" applyBorder="1">
      <alignment vertical="top"/>
      <protection/>
    </xf>
    <xf numFmtId="172" fontId="20" fillId="0" borderId="3" xfId="17" applyNumberFormat="1" applyFont="1" applyBorder="1">
      <alignment vertical="top"/>
      <protection/>
    </xf>
    <xf numFmtId="0" fontId="13" fillId="0" borderId="1" xfId="0" applyFont="1" applyBorder="1" applyAlignment="1">
      <alignment horizontal="center"/>
    </xf>
    <xf numFmtId="0" fontId="13" fillId="0" borderId="1" xfId="0" applyFont="1" applyFill="1" applyBorder="1" applyAlignment="1">
      <alignment horizontal="center" vertical="top" wrapText="1"/>
    </xf>
    <xf numFmtId="172" fontId="7" fillId="0" borderId="1" xfId="17" applyNumberFormat="1" applyFont="1" applyFill="1" applyBorder="1">
      <alignment vertical="top"/>
      <protection/>
    </xf>
    <xf numFmtId="172" fontId="13" fillId="0" borderId="1" xfId="0" applyNumberFormat="1" applyFont="1" applyFill="1" applyBorder="1" applyAlignment="1" applyProtection="1">
      <alignment vertical="top"/>
      <protection/>
    </xf>
    <xf numFmtId="172" fontId="7" fillId="0" borderId="1" xfId="0" applyNumberFormat="1" applyFont="1" applyBorder="1" applyAlignment="1">
      <alignment vertical="justify"/>
    </xf>
    <xf numFmtId="0" fontId="9" fillId="0" borderId="5" xfId="0" applyFont="1" applyBorder="1" applyAlignment="1">
      <alignment horizontal="center" vertical="center" wrapText="1"/>
    </xf>
    <xf numFmtId="49" fontId="3" fillId="0" borderId="5" xfId="0" applyNumberFormat="1" applyFont="1" applyBorder="1" applyAlignment="1">
      <alignment horizontal="center" vertical="center" wrapText="1"/>
    </xf>
    <xf numFmtId="0" fontId="22" fillId="0" borderId="2" xfId="0" applyFont="1" applyBorder="1" applyAlignment="1">
      <alignment horizontal="center" vertical="top" wrapText="1"/>
    </xf>
    <xf numFmtId="172" fontId="20" fillId="0" borderId="5" xfId="17" applyNumberFormat="1" applyFont="1" applyBorder="1">
      <alignment vertical="top"/>
      <protection/>
    </xf>
    <xf numFmtId="172" fontId="7" fillId="0" borderId="5" xfId="17" applyNumberFormat="1" applyFont="1" applyBorder="1" applyAlignment="1">
      <alignment vertical="center"/>
      <protection/>
    </xf>
    <xf numFmtId="172" fontId="20" fillId="0" borderId="1" xfId="17" applyNumberFormat="1" applyFont="1" applyBorder="1">
      <alignment vertical="top"/>
      <protection/>
    </xf>
    <xf numFmtId="0" fontId="13" fillId="0" borderId="1" xfId="0" applyFont="1" applyBorder="1" applyAlignment="1">
      <alignment horizontal="justify" vertical="center" wrapText="1"/>
    </xf>
    <xf numFmtId="172" fontId="23" fillId="0" borderId="1" xfId="0" applyNumberFormat="1" applyFont="1" applyBorder="1" applyAlignment="1">
      <alignment vertical="justify"/>
    </xf>
    <xf numFmtId="0" fontId="1" fillId="0" borderId="0" xfId="0" applyNumberFormat="1" applyFont="1" applyFill="1" applyBorder="1" applyAlignment="1" applyProtection="1">
      <alignment vertical="center" wrapText="1"/>
      <protection/>
    </xf>
    <xf numFmtId="0" fontId="2" fillId="0" borderId="0" xfId="0" applyAlignment="1">
      <alignment/>
    </xf>
    <xf numFmtId="0" fontId="14" fillId="0" borderId="0" xfId="0" applyNumberFormat="1" applyFont="1" applyFill="1" applyAlignment="1" applyProtection="1">
      <alignment horizontal="center" vertical="center" wrapText="1"/>
      <protection/>
    </xf>
    <xf numFmtId="0" fontId="9" fillId="0" borderId="0" xfId="0" applyNumberFormat="1" applyFont="1" applyFill="1" applyAlignment="1" applyProtection="1">
      <alignment vertical="center" wrapText="1"/>
      <protection/>
    </xf>
    <xf numFmtId="0" fontId="13" fillId="0" borderId="0" xfId="0" applyNumberFormat="1" applyFont="1" applyFill="1" applyBorder="1" applyAlignment="1" applyProtection="1">
      <alignment horizontal="center"/>
      <protection/>
    </xf>
    <xf numFmtId="0" fontId="1" fillId="0" borderId="0" xfId="0" applyFont="1" applyFill="1" applyBorder="1" applyAlignment="1">
      <alignment horizontal="center"/>
    </xf>
    <xf numFmtId="0" fontId="13" fillId="0" borderId="0" xfId="0" applyNumberFormat="1" applyFont="1" applyFill="1" applyAlignment="1" applyProtection="1">
      <alignment horizontal="center"/>
      <protection/>
    </xf>
    <xf numFmtId="0" fontId="1" fillId="0" borderId="0" xfId="0" applyFont="1" applyFill="1" applyAlignment="1">
      <alignment horizontal="center"/>
    </xf>
    <xf numFmtId="0" fontId="14" fillId="0" borderId="0" xfId="0" applyNumberFormat="1" applyFont="1" applyFill="1" applyBorder="1" applyAlignment="1" applyProtection="1">
      <alignment horizontal="right" vertical="center"/>
      <protection/>
    </xf>
    <xf numFmtId="0" fontId="1" fillId="0" borderId="8" xfId="0" applyNumberFormat="1" applyFont="1" applyFill="1" applyBorder="1" applyAlignment="1" applyProtection="1">
      <alignment horizontal="center" vertical="center" wrapText="1"/>
      <protection/>
    </xf>
    <xf numFmtId="0" fontId="4" fillId="2" borderId="9" xfId="0" applyFont="1" applyFill="1" applyBorder="1" applyAlignment="1">
      <alignment horizontal="center"/>
    </xf>
    <xf numFmtId="0" fontId="27" fillId="2" borderId="1" xfId="0" applyFont="1" applyFill="1" applyBorder="1" applyAlignment="1">
      <alignment horizontal="left" vertical="top" wrapText="1"/>
    </xf>
    <xf numFmtId="49" fontId="10" fillId="2" borderId="8" xfId="0" applyNumberFormat="1" applyFont="1" applyFill="1" applyBorder="1" applyAlignment="1">
      <alignment horizontal="center" vertical="center" wrapText="1"/>
    </xf>
    <xf numFmtId="0" fontId="27" fillId="0" borderId="1" xfId="0" applyFont="1" applyBorder="1" applyAlignment="1">
      <alignment horizontal="center" vertical="top" wrapText="1"/>
    </xf>
    <xf numFmtId="0" fontId="28" fillId="2" borderId="8" xfId="0" applyFont="1" applyFill="1" applyBorder="1" applyAlignment="1">
      <alignment/>
    </xf>
    <xf numFmtId="0" fontId="28" fillId="2" borderId="1" xfId="0" applyFont="1" applyFill="1" applyBorder="1" applyAlignment="1">
      <alignment/>
    </xf>
    <xf numFmtId="172" fontId="7" fillId="2" borderId="1" xfId="17" applyNumberFormat="1" applyFont="1" applyFill="1" applyBorder="1" applyAlignment="1">
      <alignment vertical="center"/>
      <protection/>
    </xf>
    <xf numFmtId="0" fontId="2" fillId="0" borderId="10" xfId="0" applyBorder="1" applyAlignment="1">
      <alignment/>
    </xf>
    <xf numFmtId="0" fontId="29" fillId="0" borderId="3" xfId="0" applyFont="1" applyBorder="1" applyAlignment="1">
      <alignment horizontal="left" vertical="top" wrapText="1"/>
    </xf>
    <xf numFmtId="0" fontId="30" fillId="0" borderId="0" xfId="0" applyFont="1" applyBorder="1" applyAlignment="1">
      <alignment/>
    </xf>
    <xf numFmtId="0" fontId="20" fillId="0" borderId="3" xfId="0" applyFont="1" applyBorder="1" applyAlignment="1">
      <alignment vertical="top" wrapText="1"/>
    </xf>
    <xf numFmtId="0" fontId="31" fillId="2" borderId="0" xfId="0" applyFont="1" applyFill="1" applyBorder="1" applyAlignment="1">
      <alignment/>
    </xf>
    <xf numFmtId="0" fontId="4" fillId="0" borderId="3" xfId="0" applyFont="1" applyBorder="1" applyAlignment="1">
      <alignment/>
    </xf>
    <xf numFmtId="0" fontId="4" fillId="0" borderId="0" xfId="0" applyFont="1" applyBorder="1" applyAlignment="1">
      <alignment/>
    </xf>
    <xf numFmtId="0" fontId="28" fillId="2" borderId="3" xfId="0" applyFont="1" applyFill="1" applyBorder="1" applyAlignment="1">
      <alignment/>
    </xf>
    <xf numFmtId="0" fontId="30" fillId="0" borderId="1" xfId="0" applyFont="1" applyFill="1" applyBorder="1" applyAlignment="1">
      <alignment horizontal="left" vertical="top" wrapText="1"/>
    </xf>
    <xf numFmtId="0" fontId="30" fillId="0" borderId="8" xfId="0" applyFont="1" applyBorder="1" applyAlignment="1">
      <alignment/>
    </xf>
    <xf numFmtId="0" fontId="4" fillId="0" borderId="1" xfId="0" applyFont="1" applyFill="1" applyBorder="1" applyAlignment="1">
      <alignment vertical="top" wrapText="1"/>
    </xf>
    <xf numFmtId="0" fontId="31" fillId="2" borderId="8" xfId="0" applyFont="1" applyFill="1" applyBorder="1" applyAlignment="1">
      <alignment/>
    </xf>
    <xf numFmtId="0" fontId="4" fillId="0" borderId="1" xfId="0" applyFont="1" applyBorder="1" applyAlignment="1">
      <alignment/>
    </xf>
    <xf numFmtId="0" fontId="4" fillId="0" borderId="8" xfId="0" applyFont="1" applyBorder="1" applyAlignment="1">
      <alignment/>
    </xf>
    <xf numFmtId="172" fontId="7" fillId="2" borderId="3" xfId="17" applyNumberFormat="1" applyFont="1" applyFill="1" applyBorder="1" applyAlignment="1">
      <alignment vertical="center"/>
      <protection/>
    </xf>
    <xf numFmtId="172" fontId="7" fillId="2" borderId="5" xfId="17" applyNumberFormat="1" applyFont="1" applyFill="1" applyBorder="1" applyAlignment="1">
      <alignment vertical="center"/>
      <protection/>
    </xf>
    <xf numFmtId="0" fontId="2" fillId="0" borderId="11" xfId="0" applyBorder="1" applyAlignment="1">
      <alignment/>
    </xf>
    <xf numFmtId="0" fontId="30" fillId="0" borderId="5" xfId="0" applyFont="1" applyFill="1" applyBorder="1" applyAlignment="1">
      <alignment horizontal="left" vertical="top" wrapText="1"/>
    </xf>
    <xf numFmtId="0" fontId="30" fillId="0" borderId="4" xfId="0" applyFont="1" applyBorder="1" applyAlignment="1">
      <alignment/>
    </xf>
    <xf numFmtId="0" fontId="22" fillId="0" borderId="5" xfId="0" applyFont="1" applyFill="1" applyBorder="1" applyAlignment="1">
      <alignment vertical="top" wrapText="1"/>
    </xf>
    <xf numFmtId="0" fontId="32" fillId="2" borderId="4" xfId="0" applyFont="1" applyFill="1" applyBorder="1" applyAlignment="1">
      <alignment/>
    </xf>
    <xf numFmtId="0" fontId="22" fillId="0" borderId="5" xfId="0" applyFont="1" applyBorder="1" applyAlignment="1">
      <alignment/>
    </xf>
    <xf numFmtId="0" fontId="22" fillId="0" borderId="4" xfId="0" applyFont="1" applyBorder="1" applyAlignment="1">
      <alignment/>
    </xf>
    <xf numFmtId="0" fontId="33" fillId="2" borderId="1" xfId="0" applyFont="1" applyFill="1" applyBorder="1" applyAlignment="1">
      <alignment/>
    </xf>
    <xf numFmtId="0" fontId="22" fillId="0" borderId="12" xfId="0" applyFont="1" applyBorder="1" applyAlignment="1">
      <alignment/>
    </xf>
    <xf numFmtId="172" fontId="21" fillId="2" borderId="1" xfId="17" applyNumberFormat="1" applyFont="1" applyFill="1" applyBorder="1" applyAlignment="1">
      <alignment vertical="center"/>
      <protection/>
    </xf>
    <xf numFmtId="0" fontId="4" fillId="0" borderId="3" xfId="0" applyFont="1" applyBorder="1" applyAlignment="1">
      <alignment/>
    </xf>
    <xf numFmtId="0" fontId="28" fillId="2" borderId="5" xfId="0" applyFont="1" applyFill="1" applyBorder="1" applyAlignment="1">
      <alignment/>
    </xf>
    <xf numFmtId="0" fontId="2" fillId="2" borderId="7" xfId="0" applyFill="1" applyBorder="1" applyAlignment="1">
      <alignment/>
    </xf>
    <xf numFmtId="0" fontId="10" fillId="0" borderId="1" xfId="0" applyFont="1" applyBorder="1" applyAlignment="1">
      <alignment/>
    </xf>
    <xf numFmtId="0" fontId="27" fillId="0" borderId="3" xfId="0" applyFont="1" applyBorder="1" applyAlignment="1">
      <alignment horizontal="left" vertical="top" wrapText="1"/>
    </xf>
    <xf numFmtId="0" fontId="22" fillId="0" borderId="3" xfId="0" applyFont="1" applyBorder="1" applyAlignment="1">
      <alignment horizontal="left"/>
    </xf>
    <xf numFmtId="0" fontId="29" fillId="0" borderId="1" xfId="0" applyFont="1" applyBorder="1" applyAlignment="1">
      <alignment horizontal="left" vertical="top" wrapText="1"/>
    </xf>
    <xf numFmtId="0" fontId="4" fillId="0" borderId="1" xfId="0" applyFont="1" applyBorder="1" applyAlignment="1">
      <alignment horizontal="left"/>
    </xf>
    <xf numFmtId="0" fontId="4" fillId="0" borderId="3" xfId="0" applyFont="1" applyBorder="1" applyAlignment="1">
      <alignment horizontal="left" wrapText="1"/>
    </xf>
    <xf numFmtId="0" fontId="4" fillId="0" borderId="1" xfId="0" applyFont="1" applyBorder="1" applyAlignment="1">
      <alignment/>
    </xf>
    <xf numFmtId="0" fontId="4" fillId="0" borderId="3" xfId="0" applyFont="1" applyBorder="1" applyAlignment="1">
      <alignment wrapText="1"/>
    </xf>
    <xf numFmtId="0" fontId="4" fillId="0" borderId="1" xfId="0" applyFont="1" applyBorder="1" applyAlignment="1">
      <alignment wrapText="1"/>
    </xf>
    <xf numFmtId="0" fontId="30" fillId="0" borderId="13" xfId="0" applyFont="1" applyBorder="1" applyAlignment="1">
      <alignment horizontal="left" vertical="top" wrapText="1"/>
    </xf>
    <xf numFmtId="0" fontId="30" fillId="0" borderId="14" xfId="0" applyFont="1" applyBorder="1" applyAlignment="1">
      <alignment/>
    </xf>
    <xf numFmtId="0" fontId="4" fillId="0" borderId="13" xfId="0" applyFont="1" applyBorder="1" applyAlignment="1">
      <alignment wrapText="1"/>
    </xf>
    <xf numFmtId="0" fontId="31" fillId="2" borderId="14" xfId="0" applyFont="1" applyFill="1" applyBorder="1" applyAlignment="1">
      <alignment/>
    </xf>
    <xf numFmtId="0" fontId="4" fillId="0" borderId="13" xfId="0" applyFont="1" applyBorder="1" applyAlignment="1">
      <alignment/>
    </xf>
    <xf numFmtId="0" fontId="4" fillId="0" borderId="14" xfId="0" applyFont="1" applyBorder="1" applyAlignment="1">
      <alignment/>
    </xf>
    <xf numFmtId="0" fontId="28" fillId="2" borderId="13" xfId="0" applyFont="1" applyFill="1" applyBorder="1" applyAlignment="1">
      <alignment/>
    </xf>
    <xf numFmtId="0" fontId="30" fillId="0" borderId="3" xfId="0" applyFont="1" applyBorder="1" applyAlignment="1">
      <alignment horizontal="left" vertical="top" wrapText="1"/>
    </xf>
    <xf numFmtId="0" fontId="4" fillId="0" borderId="3" xfId="0" applyFont="1" applyBorder="1" applyAlignment="1">
      <alignment vertical="top" wrapText="1"/>
    </xf>
    <xf numFmtId="172" fontId="7" fillId="2" borderId="15" xfId="17" applyNumberFormat="1" applyFont="1" applyFill="1" applyBorder="1" applyAlignment="1">
      <alignment vertical="center"/>
      <protection/>
    </xf>
    <xf numFmtId="0" fontId="2" fillId="2" borderId="10" xfId="0" applyFill="1" applyBorder="1" applyAlignment="1">
      <alignment/>
    </xf>
    <xf numFmtId="0" fontId="27" fillId="2" borderId="3" xfId="0" applyFont="1" applyFill="1" applyBorder="1" applyAlignment="1">
      <alignment horizontal="left" vertical="top" wrapText="1"/>
    </xf>
    <xf numFmtId="0" fontId="30" fillId="2" borderId="0" xfId="0" applyFont="1" applyFill="1" applyBorder="1" applyAlignment="1">
      <alignment/>
    </xf>
    <xf numFmtId="0" fontId="10" fillId="2" borderId="3" xfId="0" applyFont="1" applyFill="1" applyBorder="1" applyAlignment="1">
      <alignment horizontal="center" vertical="top" wrapText="1"/>
    </xf>
    <xf numFmtId="0" fontId="28" fillId="2" borderId="0" xfId="0" applyFont="1" applyFill="1" applyBorder="1" applyAlignment="1">
      <alignment/>
    </xf>
    <xf numFmtId="0" fontId="2" fillId="0" borderId="16" xfId="0" applyBorder="1" applyAlignment="1">
      <alignment/>
    </xf>
    <xf numFmtId="0" fontId="30" fillId="0" borderId="1" xfId="0" applyFont="1" applyBorder="1" applyAlignment="1">
      <alignment horizontal="left" vertical="top" wrapText="1"/>
    </xf>
    <xf numFmtId="0" fontId="4" fillId="0" borderId="0" xfId="0" applyFont="1" applyFill="1" applyBorder="1" applyAlignment="1">
      <alignment/>
    </xf>
    <xf numFmtId="0" fontId="29" fillId="0" borderId="17" xfId="0" applyFont="1" applyBorder="1" applyAlignment="1">
      <alignment horizontal="left" vertical="top" wrapText="1"/>
    </xf>
    <xf numFmtId="0" fontId="30" fillId="0" borderId="18" xfId="0" applyFont="1" applyBorder="1" applyAlignment="1">
      <alignment/>
    </xf>
    <xf numFmtId="0" fontId="4" fillId="0" borderId="17" xfId="0" applyFont="1" applyBorder="1" applyAlignment="1">
      <alignment wrapText="1"/>
    </xf>
    <xf numFmtId="0" fontId="4" fillId="0" borderId="17" xfId="0" applyFont="1" applyBorder="1" applyAlignment="1">
      <alignment/>
    </xf>
    <xf numFmtId="0" fontId="4" fillId="0" borderId="18" xfId="0" applyFont="1" applyBorder="1" applyAlignment="1">
      <alignment/>
    </xf>
    <xf numFmtId="0" fontId="28" fillId="2" borderId="17" xfId="0" applyFont="1" applyFill="1" applyBorder="1" applyAlignment="1">
      <alignment/>
    </xf>
    <xf numFmtId="0" fontId="34" fillId="2" borderId="0" xfId="0" applyFont="1" applyFill="1" applyBorder="1" applyAlignment="1">
      <alignment/>
    </xf>
    <xf numFmtId="0" fontId="2" fillId="0" borderId="7" xfId="0" applyBorder="1" applyAlignment="1">
      <alignment/>
    </xf>
    <xf numFmtId="0" fontId="30" fillId="2" borderId="8" xfId="0" applyFont="1" applyFill="1" applyBorder="1" applyAlignment="1">
      <alignment/>
    </xf>
    <xf numFmtId="0" fontId="10" fillId="2" borderId="1" xfId="0" applyFont="1" applyFill="1" applyBorder="1" applyAlignment="1">
      <alignment wrapText="1"/>
    </xf>
    <xf numFmtId="0" fontId="35" fillId="2" borderId="8" xfId="0" applyFont="1" applyFill="1" applyBorder="1" applyAlignment="1">
      <alignment/>
    </xf>
    <xf numFmtId="0" fontId="35" fillId="2" borderId="1" xfId="0" applyFont="1" applyFill="1" applyBorder="1" applyAlignment="1">
      <alignment/>
    </xf>
    <xf numFmtId="0" fontId="13" fillId="0" borderId="3" xfId="0" applyFont="1" applyBorder="1" applyAlignment="1">
      <alignment vertical="top" wrapText="1"/>
    </xf>
    <xf numFmtId="0" fontId="35" fillId="2" borderId="0" xfId="0" applyFont="1" applyFill="1" applyBorder="1" applyAlignment="1">
      <alignment/>
    </xf>
    <xf numFmtId="0" fontId="35" fillId="2" borderId="3" xfId="0" applyFont="1" applyFill="1" applyBorder="1" applyAlignment="1">
      <alignment/>
    </xf>
    <xf numFmtId="0" fontId="35" fillId="0" borderId="0" xfId="0" applyFont="1" applyBorder="1" applyAlignment="1">
      <alignment/>
    </xf>
    <xf numFmtId="0" fontId="35" fillId="0" borderId="3" xfId="0" applyFont="1" applyBorder="1" applyAlignment="1">
      <alignment/>
    </xf>
    <xf numFmtId="0" fontId="4" fillId="0" borderId="1" xfId="0" applyFont="1" applyBorder="1" applyAlignment="1">
      <alignment horizontal="left" vertical="top" wrapText="1"/>
    </xf>
    <xf numFmtId="0" fontId="30" fillId="0" borderId="1" xfId="0" applyFont="1" applyBorder="1" applyAlignment="1">
      <alignment horizontal="left" vertical="top"/>
    </xf>
    <xf numFmtId="0" fontId="4" fillId="0" borderId="1" xfId="0" applyFont="1" applyBorder="1" applyAlignment="1">
      <alignment vertical="top" wrapText="1"/>
    </xf>
    <xf numFmtId="0" fontId="30" fillId="0" borderId="3" xfId="0" applyFont="1" applyBorder="1" applyAlignment="1">
      <alignment horizontal="left" vertical="top"/>
    </xf>
    <xf numFmtId="0" fontId="2" fillId="0" borderId="19" xfId="0" applyBorder="1" applyAlignment="1">
      <alignment/>
    </xf>
    <xf numFmtId="0" fontId="30" fillId="0" borderId="20" xfId="0" applyFont="1" applyBorder="1" applyAlignment="1">
      <alignment/>
    </xf>
    <xf numFmtId="0" fontId="4" fillId="0" borderId="15" xfId="0" applyNumberFormat="1" applyFont="1" applyBorder="1" applyAlignment="1">
      <alignment vertical="top" wrapText="1"/>
    </xf>
    <xf numFmtId="0" fontId="31" fillId="2" borderId="21" xfId="0" applyFont="1" applyFill="1" applyBorder="1" applyAlignment="1">
      <alignment/>
    </xf>
    <xf numFmtId="0" fontId="4" fillId="0" borderId="15" xfId="0" applyFont="1" applyBorder="1" applyAlignment="1">
      <alignment/>
    </xf>
    <xf numFmtId="0" fontId="4" fillId="0" borderId="20" xfId="0" applyFont="1" applyBorder="1" applyAlignment="1">
      <alignment/>
    </xf>
    <xf numFmtId="0" fontId="28" fillId="2" borderId="22" xfId="0" applyFont="1" applyFill="1" applyBorder="1" applyAlignment="1">
      <alignment/>
    </xf>
    <xf numFmtId="0" fontId="2" fillId="0" borderId="23" xfId="0" applyBorder="1" applyAlignment="1">
      <alignment/>
    </xf>
    <xf numFmtId="0" fontId="4" fillId="0" borderId="5" xfId="0" applyNumberFormat="1" applyFont="1" applyBorder="1" applyAlignment="1">
      <alignment vertical="top" wrapText="1"/>
    </xf>
    <xf numFmtId="0" fontId="31" fillId="2" borderId="24" xfId="0" applyFont="1" applyFill="1" applyBorder="1" applyAlignment="1">
      <alignment/>
    </xf>
    <xf numFmtId="0" fontId="4" fillId="0" borderId="5" xfId="0" applyFont="1" applyBorder="1" applyAlignment="1">
      <alignment/>
    </xf>
    <xf numFmtId="0" fontId="4" fillId="0" borderId="4" xfId="0" applyFont="1" applyBorder="1" applyAlignment="1">
      <alignment/>
    </xf>
    <xf numFmtId="0" fontId="28" fillId="2" borderId="25" xfId="0" applyFont="1" applyFill="1" applyBorder="1" applyAlignment="1">
      <alignment/>
    </xf>
    <xf numFmtId="0" fontId="4" fillId="0" borderId="1" xfId="0" applyNumberFormat="1" applyFont="1" applyBorder="1" applyAlignment="1">
      <alignment vertical="top" wrapText="1"/>
    </xf>
    <xf numFmtId="0" fontId="4" fillId="0" borderId="1" xfId="0" applyFont="1" applyBorder="1" applyAlignment="1">
      <alignment horizontal="justify" vertical="top" wrapText="1"/>
    </xf>
    <xf numFmtId="0" fontId="30" fillId="0" borderId="17" xfId="0" applyFont="1" applyBorder="1" applyAlignment="1">
      <alignment horizontal="left" vertical="top" wrapText="1"/>
    </xf>
    <xf numFmtId="0" fontId="4" fillId="0" borderId="17" xfId="0" applyNumberFormat="1" applyFont="1" applyBorder="1" applyAlignment="1">
      <alignment horizontal="justify" vertical="top" wrapText="1"/>
    </xf>
    <xf numFmtId="0" fontId="31" fillId="2" borderId="18" xfId="0" applyFont="1" applyFill="1" applyBorder="1" applyAlignment="1">
      <alignment/>
    </xf>
    <xf numFmtId="0" fontId="13" fillId="0" borderId="13" xfId="0" applyFont="1" applyBorder="1" applyAlignment="1">
      <alignment vertical="top" wrapText="1"/>
    </xf>
    <xf numFmtId="0" fontId="4" fillId="0" borderId="13" xfId="0" applyFont="1" applyBorder="1" applyAlignment="1">
      <alignment vertical="top" wrapText="1"/>
    </xf>
    <xf numFmtId="0" fontId="13" fillId="0" borderId="26" xfId="0" applyFont="1" applyBorder="1" applyAlignment="1">
      <alignment vertical="top" wrapText="1"/>
    </xf>
    <xf numFmtId="0" fontId="31" fillId="2" borderId="27" xfId="0" applyFont="1" applyFill="1" applyBorder="1" applyAlignment="1">
      <alignment/>
    </xf>
    <xf numFmtId="0" fontId="28" fillId="2" borderId="26" xfId="0" applyFont="1" applyFill="1" applyBorder="1" applyAlignment="1">
      <alignment/>
    </xf>
    <xf numFmtId="0" fontId="30" fillId="0" borderId="3" xfId="0" applyFont="1" applyFill="1" applyBorder="1" applyAlignment="1">
      <alignment horizontal="left" vertical="top" wrapText="1"/>
    </xf>
    <xf numFmtId="0" fontId="4" fillId="0" borderId="3" xfId="0" applyFont="1" applyFill="1" applyBorder="1" applyAlignment="1">
      <alignment wrapText="1"/>
    </xf>
    <xf numFmtId="0" fontId="4" fillId="0" borderId="1" xfId="0" applyFont="1" applyFill="1" applyBorder="1" applyAlignment="1">
      <alignment wrapText="1"/>
    </xf>
    <xf numFmtId="0" fontId="29" fillId="0" borderId="13" xfId="0" applyFont="1" applyBorder="1" applyAlignment="1">
      <alignment horizontal="left" vertical="top" wrapText="1"/>
    </xf>
    <xf numFmtId="0" fontId="13" fillId="0" borderId="1" xfId="0" applyFont="1" applyBorder="1" applyAlignment="1">
      <alignment vertical="top" wrapText="1"/>
    </xf>
    <xf numFmtId="0" fontId="13" fillId="0" borderId="17" xfId="0" applyFont="1" applyBorder="1" applyAlignment="1">
      <alignment vertical="top" wrapText="1"/>
    </xf>
    <xf numFmtId="0" fontId="10" fillId="2" borderId="3" xfId="0" applyFont="1" applyFill="1" applyBorder="1" applyAlignment="1">
      <alignment horizontal="left" vertical="top" wrapText="1"/>
    </xf>
    <xf numFmtId="0" fontId="27" fillId="2" borderId="1" xfId="0" applyFont="1" applyFill="1" applyBorder="1" applyAlignment="1">
      <alignment horizontal="center" vertical="top" wrapText="1"/>
    </xf>
    <xf numFmtId="0" fontId="18" fillId="0" borderId="3" xfId="0" applyFont="1" applyBorder="1" applyAlignment="1">
      <alignment vertical="top" wrapText="1"/>
    </xf>
    <xf numFmtId="0" fontId="30" fillId="2" borderId="1" xfId="0" applyFont="1" applyFill="1" applyBorder="1" applyAlignment="1">
      <alignment horizontal="left" vertical="top" wrapText="1"/>
    </xf>
    <xf numFmtId="0" fontId="18" fillId="2" borderId="1" xfId="0" applyFont="1" applyFill="1" applyBorder="1" applyAlignment="1">
      <alignment vertical="top" wrapText="1"/>
    </xf>
    <xf numFmtId="0" fontId="4" fillId="2" borderId="1" xfId="0" applyFont="1" applyFill="1" applyBorder="1" applyAlignment="1">
      <alignment/>
    </xf>
    <xf numFmtId="0" fontId="4" fillId="2" borderId="8" xfId="0" applyFont="1" applyFill="1" applyBorder="1" applyAlignment="1">
      <alignment/>
    </xf>
    <xf numFmtId="0" fontId="10" fillId="3" borderId="5" xfId="0" applyFont="1" applyFill="1" applyBorder="1" applyAlignment="1">
      <alignment horizontal="left" vertical="top" wrapText="1"/>
    </xf>
    <xf numFmtId="0" fontId="37" fillId="3" borderId="5" xfId="0" applyFont="1" applyFill="1" applyBorder="1" applyAlignment="1">
      <alignment vertical="top" wrapText="1"/>
    </xf>
    <xf numFmtId="0" fontId="35" fillId="3" borderId="4" xfId="0" applyFont="1" applyFill="1" applyBorder="1" applyAlignment="1">
      <alignment/>
    </xf>
    <xf numFmtId="0" fontId="35" fillId="3" borderId="5" xfId="0" applyFont="1" applyFill="1" applyBorder="1" applyAlignment="1">
      <alignment/>
    </xf>
    <xf numFmtId="172" fontId="7" fillId="3" borderId="5" xfId="17" applyNumberFormat="1" applyFont="1" applyFill="1" applyBorder="1" applyAlignment="1">
      <alignment vertical="center"/>
      <protection/>
    </xf>
    <xf numFmtId="3" fontId="2" fillId="0" borderId="0" xfId="0" applyNumberFormat="1" applyAlignment="1">
      <alignment/>
    </xf>
    <xf numFmtId="172" fontId="2" fillId="0" borderId="0" xfId="0" applyNumberFormat="1" applyAlignment="1">
      <alignment/>
    </xf>
    <xf numFmtId="0" fontId="0" fillId="0" borderId="0" xfId="0" applyFont="1" applyAlignment="1">
      <alignment/>
    </xf>
    <xf numFmtId="0" fontId="38" fillId="0" borderId="0" xfId="0" applyFont="1" applyAlignment="1">
      <alignment/>
    </xf>
    <xf numFmtId="0" fontId="39" fillId="0" borderId="0" xfId="0" applyFont="1" applyAlignment="1">
      <alignment/>
    </xf>
    <xf numFmtId="0" fontId="40" fillId="0" borderId="0" xfId="0" applyFont="1" applyFill="1" applyAlignment="1">
      <alignment/>
    </xf>
    <xf numFmtId="0" fontId="41" fillId="0" borderId="0" xfId="0" applyFont="1" applyAlignment="1">
      <alignment/>
    </xf>
    <xf numFmtId="0" fontId="42" fillId="0" borderId="15" xfId="0" applyFont="1" applyBorder="1" applyAlignment="1">
      <alignment/>
    </xf>
    <xf numFmtId="0" fontId="42" fillId="0" borderId="20" xfId="0" applyFont="1" applyBorder="1" applyAlignment="1">
      <alignment/>
    </xf>
    <xf numFmtId="0" fontId="2" fillId="0" borderId="15" xfId="0" applyBorder="1" applyAlignment="1">
      <alignment/>
    </xf>
    <xf numFmtId="0" fontId="42" fillId="0" borderId="3" xfId="0" applyFont="1" applyBorder="1" applyAlignment="1">
      <alignment horizontal="center"/>
    </xf>
    <xf numFmtId="0" fontId="42" fillId="0" borderId="0" xfId="0" applyFont="1" applyBorder="1" applyAlignment="1">
      <alignment horizontal="center"/>
    </xf>
    <xf numFmtId="0" fontId="42" fillId="0" borderId="2" xfId="0" applyFont="1" applyBorder="1" applyAlignment="1">
      <alignment horizontal="center"/>
    </xf>
    <xf numFmtId="0" fontId="42" fillId="0" borderId="3" xfId="0" applyFont="1" applyFill="1" applyBorder="1" applyAlignment="1">
      <alignment horizontal="center"/>
    </xf>
    <xf numFmtId="0" fontId="42" fillId="0" borderId="5" xfId="0" applyFont="1" applyBorder="1" applyAlignment="1">
      <alignment/>
    </xf>
    <xf numFmtId="0" fontId="42" fillId="0" borderId="4" xfId="0" applyFont="1" applyBorder="1" applyAlignment="1">
      <alignment/>
    </xf>
    <xf numFmtId="0" fontId="42" fillId="0" borderId="6" xfId="0" applyFont="1" applyBorder="1" applyAlignment="1">
      <alignment/>
    </xf>
    <xf numFmtId="0" fontId="2" fillId="0" borderId="3" xfId="0" applyBorder="1" applyAlignment="1">
      <alignment/>
    </xf>
    <xf numFmtId="0" fontId="43" fillId="0" borderId="3" xfId="0" applyFont="1" applyBorder="1" applyAlignment="1">
      <alignment/>
    </xf>
    <xf numFmtId="0" fontId="43" fillId="3" borderId="0" xfId="0" applyFont="1" applyFill="1" applyBorder="1" applyAlignment="1">
      <alignment/>
    </xf>
    <xf numFmtId="0" fontId="42" fillId="3" borderId="0" xfId="0" applyFont="1" applyFill="1" applyBorder="1" applyAlignment="1">
      <alignment/>
    </xf>
    <xf numFmtId="1" fontId="42" fillId="3" borderId="3" xfId="0" applyNumberFormat="1" applyFont="1" applyFill="1" applyBorder="1" applyAlignment="1">
      <alignment horizontal="center" vertical="center" wrapText="1"/>
    </xf>
    <xf numFmtId="0" fontId="42" fillId="0" borderId="3" xfId="0" applyFont="1" applyBorder="1" applyAlignment="1">
      <alignment/>
    </xf>
    <xf numFmtId="0" fontId="42" fillId="0" borderId="0" xfId="0" applyFont="1" applyBorder="1" applyAlignment="1">
      <alignment/>
    </xf>
    <xf numFmtId="1" fontId="42" fillId="0" borderId="3" xfId="0" applyNumberFormat="1" applyFont="1" applyBorder="1" applyAlignment="1">
      <alignment horizontal="center" vertical="center" wrapText="1"/>
    </xf>
    <xf numFmtId="1" fontId="42" fillId="0" borderId="28" xfId="0" applyNumberFormat="1" applyFont="1" applyBorder="1" applyAlignment="1">
      <alignment horizontal="center" vertical="center" wrapText="1"/>
    </xf>
    <xf numFmtId="0" fontId="44" fillId="0" borderId="3" xfId="0" applyFont="1" applyBorder="1" applyAlignment="1">
      <alignment/>
    </xf>
    <xf numFmtId="0" fontId="44" fillId="0" borderId="3" xfId="0" applyFont="1" applyBorder="1" applyAlignment="1">
      <alignment horizontal="center"/>
    </xf>
    <xf numFmtId="0" fontId="44" fillId="0" borderId="0" xfId="0" applyFont="1" applyBorder="1" applyAlignment="1">
      <alignment horizontal="center"/>
    </xf>
    <xf numFmtId="0" fontId="44" fillId="0" borderId="28" xfId="0" applyFont="1" applyBorder="1" applyAlignment="1">
      <alignment horizontal="center"/>
    </xf>
    <xf numFmtId="0" fontId="42" fillId="3" borderId="3" xfId="0" applyFont="1" applyFill="1" applyBorder="1" applyAlignment="1">
      <alignment horizontal="center"/>
    </xf>
    <xf numFmtId="0" fontId="44" fillId="0" borderId="3" xfId="0" applyFont="1" applyBorder="1" applyAlignment="1">
      <alignment/>
    </xf>
    <xf numFmtId="0" fontId="43" fillId="0" borderId="2" xfId="0" applyFont="1" applyBorder="1" applyAlignment="1">
      <alignment/>
    </xf>
    <xf numFmtId="0" fontId="45" fillId="0" borderId="0" xfId="0" applyFont="1" applyBorder="1" applyAlignment="1">
      <alignment wrapText="1"/>
    </xf>
    <xf numFmtId="0" fontId="43" fillId="0" borderId="0" xfId="0" applyFont="1" applyBorder="1" applyAlignment="1">
      <alignment horizontal="center"/>
    </xf>
    <xf numFmtId="0" fontId="43" fillId="0" borderId="3" xfId="0" applyFont="1" applyBorder="1" applyAlignment="1">
      <alignment horizontal="center"/>
    </xf>
    <xf numFmtId="0" fontId="46" fillId="0" borderId="3" xfId="0" applyFont="1" applyBorder="1" applyAlignment="1">
      <alignment/>
    </xf>
    <xf numFmtId="0" fontId="47" fillId="0" borderId="0" xfId="0" applyFont="1" applyAlignment="1">
      <alignment/>
    </xf>
    <xf numFmtId="0" fontId="44" fillId="0" borderId="0" xfId="0" applyFont="1" applyAlignment="1">
      <alignment wrapText="1"/>
    </xf>
    <xf numFmtId="0" fontId="44" fillId="0" borderId="3" xfId="0" applyFont="1" applyBorder="1" applyAlignment="1">
      <alignment wrapText="1"/>
    </xf>
    <xf numFmtId="0" fontId="48" fillId="0" borderId="3" xfId="0" applyFont="1" applyBorder="1" applyAlignment="1">
      <alignment horizontal="center"/>
    </xf>
    <xf numFmtId="0" fontId="48" fillId="0" borderId="28" xfId="0" applyFont="1" applyBorder="1" applyAlignment="1">
      <alignment horizontal="center"/>
    </xf>
    <xf numFmtId="0" fontId="48" fillId="0" borderId="3" xfId="0" applyFont="1" applyBorder="1" applyAlignment="1">
      <alignment/>
    </xf>
    <xf numFmtId="0" fontId="45" fillId="0" borderId="3" xfId="0" applyFont="1" applyBorder="1" applyAlignment="1">
      <alignment/>
    </xf>
    <xf numFmtId="0" fontId="45" fillId="0" borderId="3" xfId="0" applyFont="1" applyBorder="1" applyAlignment="1">
      <alignment wrapText="1"/>
    </xf>
    <xf numFmtId="0" fontId="45" fillId="0" borderId="0" xfId="0" applyFont="1" applyBorder="1" applyAlignment="1">
      <alignment horizontal="center"/>
    </xf>
    <xf numFmtId="0" fontId="45" fillId="0" borderId="3" xfId="0" applyFont="1" applyBorder="1" applyAlignment="1">
      <alignment horizontal="center"/>
    </xf>
    <xf numFmtId="0" fontId="43" fillId="0" borderId="28" xfId="0" applyFont="1" applyBorder="1" applyAlignment="1">
      <alignment horizontal="center"/>
    </xf>
    <xf numFmtId="0" fontId="44" fillId="3" borderId="3" xfId="0" applyFont="1" applyFill="1" applyBorder="1" applyAlignment="1">
      <alignment horizontal="center"/>
    </xf>
    <xf numFmtId="0" fontId="44" fillId="3" borderId="0" xfId="0" applyFont="1" applyFill="1" applyBorder="1" applyAlignment="1">
      <alignment horizontal="center"/>
    </xf>
    <xf numFmtId="0" fontId="43" fillId="0" borderId="3" xfId="0" applyFont="1" applyFill="1" applyBorder="1" applyAlignment="1">
      <alignment horizontal="left"/>
    </xf>
    <xf numFmtId="0" fontId="43" fillId="0" borderId="0" xfId="0" applyFont="1" applyFill="1" applyBorder="1" applyAlignment="1">
      <alignment horizontal="center"/>
    </xf>
    <xf numFmtId="0" fontId="43" fillId="0" borderId="3" xfId="0" applyFont="1" applyFill="1" applyBorder="1" applyAlignment="1">
      <alignment horizontal="center"/>
    </xf>
    <xf numFmtId="0" fontId="44" fillId="0" borderId="3" xfId="0" applyFont="1" applyFill="1" applyBorder="1" applyAlignment="1">
      <alignment wrapText="1"/>
    </xf>
    <xf numFmtId="0" fontId="44" fillId="0" borderId="0" xfId="0" applyFont="1" applyFill="1" applyBorder="1" applyAlignment="1">
      <alignment horizontal="center"/>
    </xf>
    <xf numFmtId="0" fontId="44" fillId="0" borderId="3" xfId="0" applyFont="1" applyFill="1" applyBorder="1" applyAlignment="1">
      <alignment horizontal="center"/>
    </xf>
    <xf numFmtId="0" fontId="44" fillId="0" borderId="28" xfId="0" applyFont="1" applyFill="1" applyBorder="1" applyAlignment="1">
      <alignment horizontal="center"/>
    </xf>
    <xf numFmtId="0" fontId="48" fillId="0" borderId="3" xfId="0" applyFont="1" applyFill="1" applyBorder="1" applyAlignment="1">
      <alignment horizontal="center"/>
    </xf>
    <xf numFmtId="0" fontId="45" fillId="0" borderId="3" xfId="0" applyFont="1" applyFill="1" applyBorder="1" applyAlignment="1">
      <alignment horizontal="left" wrapText="1"/>
    </xf>
    <xf numFmtId="0" fontId="45" fillId="0" borderId="0" xfId="0" applyFont="1" applyFill="1" applyBorder="1" applyAlignment="1">
      <alignment horizontal="center"/>
    </xf>
    <xf numFmtId="0" fontId="45" fillId="0" borderId="3" xfId="0" applyFont="1" applyFill="1" applyBorder="1" applyAlignment="1">
      <alignment horizontal="center"/>
    </xf>
    <xf numFmtId="0" fontId="45" fillId="0" borderId="3" xfId="0" applyFont="1" applyFill="1" applyBorder="1" applyAlignment="1">
      <alignment/>
    </xf>
    <xf numFmtId="0" fontId="45" fillId="0" borderId="3" xfId="0" applyFont="1" applyFill="1" applyBorder="1" applyAlignment="1">
      <alignment wrapText="1"/>
    </xf>
    <xf numFmtId="0" fontId="44" fillId="0" borderId="3" xfId="0" applyFont="1" applyFill="1" applyBorder="1" applyAlignment="1">
      <alignment/>
    </xf>
    <xf numFmtId="0" fontId="49" fillId="0" borderId="3" xfId="0" applyFont="1" applyFill="1" applyBorder="1" applyAlignment="1">
      <alignment horizontal="center"/>
    </xf>
    <xf numFmtId="0" fontId="49" fillId="0" borderId="28" xfId="0" applyFont="1" applyBorder="1" applyAlignment="1">
      <alignment horizontal="center"/>
    </xf>
    <xf numFmtId="0" fontId="49" fillId="0" borderId="3" xfId="0" applyFont="1" applyBorder="1" applyAlignment="1">
      <alignment/>
    </xf>
    <xf numFmtId="0" fontId="44" fillId="4" borderId="3" xfId="0" applyFont="1" applyFill="1" applyBorder="1" applyAlignment="1">
      <alignment horizontal="center"/>
    </xf>
    <xf numFmtId="0" fontId="43" fillId="3" borderId="3" xfId="0" applyFont="1" applyFill="1" applyBorder="1" applyAlignment="1">
      <alignment horizontal="center"/>
    </xf>
    <xf numFmtId="49" fontId="43" fillId="0" borderId="3" xfId="0" applyNumberFormat="1" applyFont="1" applyBorder="1" applyAlignment="1">
      <alignment wrapText="1"/>
    </xf>
    <xf numFmtId="0" fontId="43" fillId="0" borderId="3" xfId="0" applyFont="1" applyFill="1" applyBorder="1" applyAlignment="1">
      <alignment wrapText="1"/>
    </xf>
    <xf numFmtId="0" fontId="50" fillId="0" borderId="3" xfId="0" applyFont="1" applyFill="1" applyBorder="1" applyAlignment="1">
      <alignment horizontal="center"/>
    </xf>
    <xf numFmtId="0" fontId="43" fillId="0" borderId="28" xfId="0" applyFont="1" applyFill="1" applyBorder="1" applyAlignment="1">
      <alignment horizontal="center"/>
    </xf>
    <xf numFmtId="0" fontId="44" fillId="4" borderId="3" xfId="0" applyFont="1" applyFill="1" applyBorder="1" applyAlignment="1">
      <alignment/>
    </xf>
    <xf numFmtId="0" fontId="44" fillId="4" borderId="0" xfId="0" applyFont="1" applyFill="1" applyBorder="1" applyAlignment="1">
      <alignment horizontal="center"/>
    </xf>
    <xf numFmtId="2" fontId="44" fillId="4" borderId="3" xfId="0" applyNumberFormat="1" applyFont="1" applyFill="1" applyBorder="1" applyAlignment="1">
      <alignment horizontal="center"/>
    </xf>
    <xf numFmtId="0" fontId="51" fillId="0" borderId="0" xfId="0" applyFont="1" applyAlignment="1">
      <alignment/>
    </xf>
    <xf numFmtId="0" fontId="44" fillId="0" borderId="5" xfId="0" applyFont="1" applyBorder="1" applyAlignment="1">
      <alignment horizontal="center"/>
    </xf>
    <xf numFmtId="0" fontId="44" fillId="4" borderId="5" xfId="0" applyFont="1" applyFill="1" applyBorder="1" applyAlignment="1">
      <alignment/>
    </xf>
    <xf numFmtId="0" fontId="44" fillId="4" borderId="4" xfId="0" applyFont="1" applyFill="1" applyBorder="1" applyAlignment="1">
      <alignment horizontal="center"/>
    </xf>
    <xf numFmtId="2" fontId="44" fillId="4" borderId="5" xfId="0" applyNumberFormat="1" applyFont="1" applyFill="1" applyBorder="1" applyAlignment="1">
      <alignment horizontal="center"/>
    </xf>
    <xf numFmtId="0" fontId="0" fillId="0" borderId="5" xfId="0" applyFont="1" applyBorder="1" applyAlignment="1">
      <alignment/>
    </xf>
    <xf numFmtId="0" fontId="52" fillId="0" borderId="0" xfId="0" applyFont="1" applyFill="1" applyAlignment="1">
      <alignment/>
    </xf>
    <xf numFmtId="0" fontId="42" fillId="0" borderId="0" xfId="0" applyFont="1" applyFill="1" applyBorder="1" applyAlignment="1">
      <alignment/>
    </xf>
    <xf numFmtId="0" fontId="2" fillId="0" borderId="0" xfId="0" applyBorder="1" applyAlignment="1">
      <alignment/>
    </xf>
    <xf numFmtId="0" fontId="53" fillId="0" borderId="0" xfId="0" applyFont="1" applyFill="1" applyBorder="1" applyAlignment="1">
      <alignment horizontal="center"/>
    </xf>
    <xf numFmtId="0" fontId="44" fillId="0" borderId="0" xfId="0" applyFont="1" applyFill="1" applyBorder="1" applyAlignment="1">
      <alignment horizontal="left" vertical="top" wrapText="1"/>
    </xf>
    <xf numFmtId="0" fontId="54" fillId="0" borderId="0" xfId="0" applyFont="1" applyFill="1" applyBorder="1" applyAlignment="1">
      <alignment/>
    </xf>
    <xf numFmtId="0" fontId="2" fillId="0" borderId="0" xfId="0" applyFill="1" applyBorder="1" applyAlignment="1">
      <alignment/>
    </xf>
    <xf numFmtId="0" fontId="51" fillId="0" borderId="0" xfId="0" applyFont="1" applyFill="1" applyBorder="1" applyAlignment="1">
      <alignment horizontal="center"/>
    </xf>
    <xf numFmtId="0" fontId="55" fillId="0" borderId="0" xfId="0" applyFont="1" applyFill="1" applyBorder="1" applyAlignment="1">
      <alignment/>
    </xf>
    <xf numFmtId="0" fontId="56" fillId="0" borderId="0" xfId="0" applyFont="1" applyAlignment="1">
      <alignment vertical="center"/>
    </xf>
    <xf numFmtId="0" fontId="57" fillId="0" borderId="0" xfId="0" applyFont="1" applyAlignment="1">
      <alignment vertical="center"/>
    </xf>
    <xf numFmtId="0" fontId="56" fillId="0" borderId="0" xfId="0" applyFont="1" applyAlignment="1">
      <alignment horizontal="left" vertical="center"/>
    </xf>
    <xf numFmtId="0" fontId="59" fillId="0" borderId="0" xfId="0" applyFont="1" applyAlignment="1">
      <alignment vertical="center"/>
    </xf>
    <xf numFmtId="0" fontId="59"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horizontal="right" vertical="center"/>
    </xf>
    <xf numFmtId="0" fontId="62" fillId="0" borderId="0" xfId="0" applyFont="1" applyAlignment="1">
      <alignment vertical="center"/>
    </xf>
    <xf numFmtId="0" fontId="59" fillId="0" borderId="14"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0" xfId="0" applyFont="1" applyBorder="1" applyAlignment="1">
      <alignment horizontal="center" vertical="center" wrapText="1"/>
    </xf>
    <xf numFmtId="0" fontId="63" fillId="0" borderId="16" xfId="0" applyFont="1" applyBorder="1" applyAlignment="1">
      <alignment horizontal="center" vertical="distributed" wrapText="1"/>
    </xf>
    <xf numFmtId="0" fontId="63" fillId="0" borderId="29" xfId="0" applyFont="1" applyBorder="1" applyAlignment="1">
      <alignment horizontal="center" vertical="distributed" wrapText="1"/>
    </xf>
    <xf numFmtId="0" fontId="63" fillId="0" borderId="18" xfId="0" applyFont="1" applyBorder="1" applyAlignment="1">
      <alignment horizontal="center" vertical="distributed" wrapText="1"/>
    </xf>
    <xf numFmtId="0" fontId="56" fillId="0" borderId="11" xfId="0" applyFont="1" applyBorder="1" applyAlignment="1">
      <alignment horizontal="center" vertical="top" wrapText="1"/>
    </xf>
    <xf numFmtId="0" fontId="56" fillId="0" borderId="30" xfId="0" applyFont="1" applyBorder="1" applyAlignment="1">
      <alignment horizontal="left" vertical="top" wrapText="1"/>
    </xf>
    <xf numFmtId="172" fontId="64" fillId="0" borderId="4" xfId="0" applyNumberFormat="1" applyFont="1" applyBorder="1" applyAlignment="1">
      <alignment horizontal="right" vertical="top" wrapText="1"/>
    </xf>
    <xf numFmtId="172" fontId="64" fillId="0" borderId="30" xfId="0" applyNumberFormat="1" applyFont="1" applyBorder="1" applyAlignment="1">
      <alignment horizontal="right" vertical="top" wrapText="1"/>
    </xf>
    <xf numFmtId="0" fontId="62" fillId="0" borderId="0" xfId="0" applyFont="1" applyBorder="1" applyAlignment="1">
      <alignment horizontal="center" vertical="center" wrapText="1"/>
    </xf>
    <xf numFmtId="1" fontId="65" fillId="0" borderId="31" xfId="0" applyNumberFormat="1" applyFont="1" applyFill="1" applyBorder="1" applyAlignment="1">
      <alignment horizontal="center" vertical="top"/>
    </xf>
    <xf numFmtId="1" fontId="65" fillId="0" borderId="30" xfId="0" applyNumberFormat="1" applyFont="1" applyFill="1" applyBorder="1" applyAlignment="1">
      <alignment horizontal="left" vertical="top" wrapText="1"/>
    </xf>
    <xf numFmtId="172" fontId="66" fillId="0" borderId="4" xfId="0" applyNumberFormat="1" applyFont="1" applyBorder="1" applyAlignment="1">
      <alignment horizontal="right" vertical="top" wrapText="1"/>
    </xf>
    <xf numFmtId="172" fontId="66" fillId="0" borderId="30" xfId="0" applyNumberFormat="1" applyFont="1" applyBorder="1" applyAlignment="1">
      <alignment horizontal="right" vertical="top" wrapText="1"/>
    </xf>
    <xf numFmtId="1" fontId="8" fillId="0" borderId="31" xfId="0" applyNumberFormat="1" applyFont="1" applyFill="1" applyBorder="1" applyAlignment="1">
      <alignment horizontal="center" vertical="top"/>
    </xf>
    <xf numFmtId="1" fontId="8" fillId="0" borderId="30" xfId="0" applyNumberFormat="1" applyFont="1" applyFill="1" applyBorder="1" applyAlignment="1">
      <alignment horizontal="left" vertical="top" wrapText="1"/>
    </xf>
    <xf numFmtId="172" fontId="67" fillId="0" borderId="4" xfId="0" applyNumberFormat="1" applyFont="1" applyBorder="1" applyAlignment="1">
      <alignment horizontal="right" vertical="top" wrapText="1"/>
    </xf>
    <xf numFmtId="172" fontId="67" fillId="0" borderId="30" xfId="0" applyNumberFormat="1" applyFont="1" applyBorder="1" applyAlignment="1">
      <alignment horizontal="right" vertical="top" wrapText="1"/>
    </xf>
    <xf numFmtId="0" fontId="68" fillId="0" borderId="11" xfId="0" applyFont="1" applyBorder="1" applyAlignment="1">
      <alignment horizontal="center" vertical="top" wrapText="1"/>
    </xf>
    <xf numFmtId="0" fontId="68" fillId="0" borderId="30" xfId="0" applyFont="1" applyBorder="1" applyAlignment="1">
      <alignment horizontal="left" vertical="top" wrapText="1"/>
    </xf>
    <xf numFmtId="0" fontId="69" fillId="0" borderId="0" xfId="0" applyFont="1" applyBorder="1" applyAlignment="1">
      <alignment horizontal="center" vertical="center" wrapText="1"/>
    </xf>
    <xf numFmtId="0" fontId="69" fillId="0" borderId="0" xfId="0" applyFont="1" applyAlignment="1">
      <alignment vertical="center"/>
    </xf>
    <xf numFmtId="0" fontId="70" fillId="0" borderId="0" xfId="0" applyFont="1" applyBorder="1" applyAlignment="1">
      <alignment horizontal="center" vertical="center" wrapText="1"/>
    </xf>
    <xf numFmtId="0" fontId="70" fillId="0" borderId="0" xfId="0" applyFont="1" applyAlignment="1">
      <alignment vertical="center"/>
    </xf>
    <xf numFmtId="0" fontId="71" fillId="0" borderId="11" xfId="0" applyFont="1" applyBorder="1" applyAlignment="1">
      <alignment horizontal="center" vertical="top" wrapText="1"/>
    </xf>
    <xf numFmtId="0" fontId="71" fillId="0" borderId="30" xfId="0" applyFont="1" applyBorder="1" applyAlignment="1">
      <alignment horizontal="left" vertical="top" wrapText="1"/>
    </xf>
    <xf numFmtId="172" fontId="72" fillId="0" borderId="4" xfId="0" applyNumberFormat="1" applyFont="1" applyBorder="1" applyAlignment="1">
      <alignment horizontal="right" vertical="top" wrapText="1"/>
    </xf>
    <xf numFmtId="172" fontId="72" fillId="0" borderId="30" xfId="0" applyNumberFormat="1" applyFont="1" applyBorder="1" applyAlignment="1">
      <alignment horizontal="right" vertical="top" wrapText="1"/>
    </xf>
    <xf numFmtId="0" fontId="61" fillId="0" borderId="32" xfId="0" applyFont="1" applyBorder="1" applyAlignment="1">
      <alignment horizontal="center" vertical="top" wrapText="1"/>
    </xf>
    <xf numFmtId="0" fontId="61" fillId="0" borderId="32" xfId="0" applyFont="1" applyBorder="1" applyAlignment="1">
      <alignment horizontal="left" vertical="top" wrapText="1"/>
    </xf>
    <xf numFmtId="172" fontId="67" fillId="0" borderId="32" xfId="0" applyNumberFormat="1" applyFont="1" applyBorder="1" applyAlignment="1">
      <alignment horizontal="right" vertical="top" wrapText="1"/>
    </xf>
    <xf numFmtId="173" fontId="62" fillId="0" borderId="0" xfId="0" applyNumberFormat="1" applyFont="1" applyBorder="1" applyAlignment="1">
      <alignment horizontal="center" vertical="center" wrapText="1"/>
    </xf>
    <xf numFmtId="173" fontId="70" fillId="0" borderId="0" xfId="0" applyNumberFormat="1" applyFont="1" applyBorder="1" applyAlignment="1">
      <alignment horizontal="center" vertical="center" wrapText="1"/>
    </xf>
    <xf numFmtId="0" fontId="71" fillId="0" borderId="10" xfId="0" applyFont="1" applyBorder="1" applyAlignment="1">
      <alignment horizontal="center" vertical="top" wrapText="1"/>
    </xf>
    <xf numFmtId="0" fontId="71" fillId="0" borderId="33" xfId="0" applyFont="1" applyBorder="1" applyAlignment="1">
      <alignment horizontal="justify" vertical="top" wrapText="1"/>
    </xf>
    <xf numFmtId="172" fontId="72" fillId="0" borderId="0" xfId="0" applyNumberFormat="1" applyFont="1" applyBorder="1" applyAlignment="1">
      <alignment horizontal="right" vertical="top" wrapText="1"/>
    </xf>
    <xf numFmtId="172" fontId="72" fillId="0" borderId="33" xfId="0" applyNumberFormat="1" applyFont="1" applyBorder="1" applyAlignment="1">
      <alignment horizontal="right" vertical="top" wrapText="1"/>
    </xf>
    <xf numFmtId="0" fontId="61" fillId="0" borderId="16" xfId="0" applyFont="1" applyBorder="1" applyAlignment="1">
      <alignment horizontal="center" vertical="top" wrapText="1"/>
    </xf>
    <xf numFmtId="0" fontId="73" fillId="0" borderId="29" xfId="0" applyFont="1" applyBorder="1" applyAlignment="1">
      <alignment horizontal="left" vertical="top" wrapText="1"/>
    </xf>
    <xf numFmtId="172" fontId="64" fillId="0" borderId="18" xfId="0" applyNumberFormat="1" applyFont="1" applyBorder="1" applyAlignment="1">
      <alignment horizontal="right" vertical="top" wrapText="1"/>
    </xf>
    <xf numFmtId="172" fontId="64" fillId="0" borderId="29" xfId="0" applyNumberFormat="1" applyFont="1" applyBorder="1" applyAlignment="1">
      <alignment horizontal="right" vertical="top" wrapText="1"/>
    </xf>
    <xf numFmtId="0" fontId="56" fillId="0" borderId="11" xfId="0" applyFont="1" applyBorder="1" applyAlignment="1">
      <alignment horizontal="center" vertical="top" wrapText="1"/>
    </xf>
    <xf numFmtId="0" fontId="56" fillId="0" borderId="30" xfId="0" applyFont="1" applyBorder="1" applyAlignment="1">
      <alignment horizontal="left" vertical="top" wrapText="1"/>
    </xf>
    <xf numFmtId="49" fontId="68" fillId="0" borderId="31" xfId="0" applyNumberFormat="1" applyFont="1" applyBorder="1" applyAlignment="1">
      <alignment horizontal="center" vertical="top"/>
    </xf>
    <xf numFmtId="0" fontId="68" fillId="0" borderId="32" xfId="0" applyFont="1" applyBorder="1" applyAlignment="1">
      <alignment vertical="top" wrapText="1"/>
    </xf>
    <xf numFmtId="172" fontId="66" fillId="0" borderId="8" xfId="0" applyNumberFormat="1" applyFont="1" applyBorder="1" applyAlignment="1">
      <alignment horizontal="right" vertical="top" wrapText="1"/>
    </xf>
    <xf numFmtId="172" fontId="66" fillId="0" borderId="32" xfId="0" applyNumberFormat="1" applyFont="1" applyBorder="1" applyAlignment="1">
      <alignment horizontal="right" vertical="top"/>
    </xf>
    <xf numFmtId="172" fontId="66" fillId="0" borderId="8" xfId="0" applyNumberFormat="1" applyFont="1" applyBorder="1" applyAlignment="1">
      <alignment horizontal="right" vertical="top"/>
    </xf>
    <xf numFmtId="174" fontId="69" fillId="0" borderId="0" xfId="0" applyNumberFormat="1" applyFont="1" applyBorder="1" applyAlignment="1">
      <alignment horizontal="right" vertical="center"/>
    </xf>
    <xf numFmtId="49" fontId="71" fillId="0" borderId="31" xfId="0" applyNumberFormat="1" applyFont="1" applyBorder="1" applyAlignment="1">
      <alignment horizontal="center" vertical="top"/>
    </xf>
    <xf numFmtId="172" fontId="72" fillId="0" borderId="8" xfId="0" applyNumberFormat="1" applyFont="1" applyBorder="1" applyAlignment="1">
      <alignment horizontal="right" vertical="top" wrapText="1"/>
    </xf>
    <xf numFmtId="172" fontId="72" fillId="0" borderId="32" xfId="0" applyNumberFormat="1" applyFont="1" applyBorder="1" applyAlignment="1">
      <alignment horizontal="right" vertical="top"/>
    </xf>
    <xf numFmtId="172" fontId="72" fillId="0" borderId="8" xfId="0" applyNumberFormat="1" applyFont="1" applyBorder="1" applyAlignment="1">
      <alignment horizontal="right" vertical="top"/>
    </xf>
    <xf numFmtId="174" fontId="60" fillId="0" borderId="0" xfId="0" applyNumberFormat="1" applyFont="1" applyBorder="1" applyAlignment="1">
      <alignment horizontal="right" vertical="center"/>
    </xf>
    <xf numFmtId="0" fontId="60" fillId="0" borderId="0" xfId="0" applyFont="1" applyAlignment="1">
      <alignment vertical="center"/>
    </xf>
    <xf numFmtId="49" fontId="61" fillId="0" borderId="31" xfId="0" applyNumberFormat="1" applyFont="1" applyBorder="1" applyAlignment="1">
      <alignment horizontal="center" vertical="top"/>
    </xf>
    <xf numFmtId="0" fontId="61" fillId="0" borderId="32" xfId="0" applyFont="1" applyBorder="1" applyAlignment="1">
      <alignment vertical="top" wrapText="1"/>
    </xf>
    <xf numFmtId="172" fontId="67" fillId="0" borderId="32" xfId="0" applyNumberFormat="1" applyFont="1" applyBorder="1" applyAlignment="1">
      <alignment horizontal="right" vertical="top"/>
    </xf>
    <xf numFmtId="174" fontId="62" fillId="0" borderId="0" xfId="0" applyNumberFormat="1" applyFont="1" applyBorder="1" applyAlignment="1">
      <alignment vertical="center"/>
    </xf>
    <xf numFmtId="49" fontId="61" fillId="0" borderId="32" xfId="0" applyNumberFormat="1" applyFont="1" applyBorder="1" applyAlignment="1">
      <alignment horizontal="center" vertical="top"/>
    </xf>
    <xf numFmtId="174" fontId="60" fillId="0" borderId="0" xfId="0" applyNumberFormat="1" applyFont="1" applyBorder="1" applyAlignment="1">
      <alignment horizontal="right" vertical="center"/>
    </xf>
    <xf numFmtId="172" fontId="72" fillId="0" borderId="33" xfId="0" applyNumberFormat="1" applyFont="1" applyBorder="1" applyAlignment="1">
      <alignment horizontal="right" vertical="top"/>
    </xf>
    <xf numFmtId="172" fontId="72" fillId="0" borderId="0" xfId="0" applyNumberFormat="1" applyFont="1" applyBorder="1" applyAlignment="1">
      <alignment horizontal="right" vertical="top"/>
    </xf>
    <xf numFmtId="172" fontId="67" fillId="0" borderId="33" xfId="0" applyNumberFormat="1" applyFont="1" applyBorder="1" applyAlignment="1">
      <alignment horizontal="right" vertical="top"/>
    </xf>
    <xf numFmtId="49" fontId="61" fillId="0" borderId="16" xfId="0" applyNumberFormat="1" applyFont="1" applyBorder="1" applyAlignment="1">
      <alignment horizontal="center" vertical="top"/>
    </xf>
    <xf numFmtId="172" fontId="64" fillId="0" borderId="18" xfId="0" applyNumberFormat="1" applyFont="1" applyBorder="1" applyAlignment="1">
      <alignment vertical="top" wrapText="1"/>
    </xf>
    <xf numFmtId="172" fontId="64" fillId="0" borderId="29" xfId="0" applyNumberFormat="1" applyFont="1" applyBorder="1" applyAlignment="1">
      <alignment vertical="top"/>
    </xf>
    <xf numFmtId="172" fontId="64" fillId="0" borderId="18" xfId="0" applyNumberFormat="1" applyFont="1" applyBorder="1" applyAlignment="1">
      <alignment vertical="top"/>
    </xf>
    <xf numFmtId="49" fontId="62" fillId="0" borderId="0" xfId="0" applyNumberFormat="1" applyFont="1" applyBorder="1" applyAlignment="1">
      <alignment horizontal="center" vertical="center"/>
    </xf>
    <xf numFmtId="0" fontId="62" fillId="0" borderId="0" xfId="0" applyFont="1" applyBorder="1" applyAlignment="1">
      <alignment vertical="center" wrapText="1"/>
    </xf>
    <xf numFmtId="174" fontId="62" fillId="0" borderId="0" xfId="0" applyNumberFormat="1" applyFont="1" applyBorder="1" applyAlignment="1">
      <alignment horizontal="right" vertical="center"/>
    </xf>
    <xf numFmtId="49" fontId="60" fillId="0" borderId="0" xfId="0" applyNumberFormat="1" applyFont="1" applyBorder="1" applyAlignment="1">
      <alignment horizontal="center" vertical="center"/>
    </xf>
    <xf numFmtId="0" fontId="60" fillId="0" borderId="0" xfId="0" applyFont="1" applyBorder="1" applyAlignment="1">
      <alignment vertical="center" wrapText="1"/>
    </xf>
    <xf numFmtId="174" fontId="60" fillId="0" borderId="0" xfId="0" applyNumberFormat="1" applyFont="1" applyBorder="1" applyAlignment="1">
      <alignment vertical="center"/>
    </xf>
    <xf numFmtId="49" fontId="68" fillId="0" borderId="0" xfId="0" applyNumberFormat="1" applyFont="1" applyBorder="1" applyAlignment="1">
      <alignment horizontal="center" vertical="center"/>
    </xf>
    <xf numFmtId="0" fontId="68" fillId="0" borderId="0" xfId="0" applyFont="1" applyBorder="1" applyAlignment="1">
      <alignment horizontal="center" vertical="center" wrapText="1"/>
    </xf>
    <xf numFmtId="174" fontId="68" fillId="0" borderId="0" xfId="0" applyNumberFormat="1" applyFont="1" applyBorder="1" applyAlignment="1">
      <alignment vertical="center"/>
    </xf>
    <xf numFmtId="0" fontId="68" fillId="0" borderId="0" xfId="0" applyFont="1" applyAlignment="1">
      <alignment vertical="center"/>
    </xf>
    <xf numFmtId="0" fontId="76" fillId="0" borderId="0" xfId="0" applyFont="1" applyAlignment="1">
      <alignment vertical="center"/>
    </xf>
    <xf numFmtId="49" fontId="60" fillId="0" borderId="0" xfId="0" applyNumberFormat="1" applyFont="1" applyAlignment="1">
      <alignment horizontal="center" vertical="center"/>
    </xf>
    <xf numFmtId="0" fontId="60" fillId="0" borderId="0" xfId="0" applyFont="1" applyAlignment="1">
      <alignment vertical="center" wrapText="1"/>
    </xf>
    <xf numFmtId="0" fontId="8" fillId="0" borderId="1" xfId="0" applyNumberFormat="1" applyFont="1" applyFill="1" applyBorder="1" applyAlignment="1" applyProtection="1">
      <alignment horizontal="center" vertical="center" wrapText="1"/>
      <protection/>
    </xf>
    <xf numFmtId="0" fontId="75" fillId="0" borderId="0" xfId="0" applyFont="1" applyBorder="1" applyAlignment="1">
      <alignment horizontal="center" vertical="center" wrapText="1"/>
    </xf>
    <xf numFmtId="0" fontId="9" fillId="0" borderId="0" xfId="0" applyNumberFormat="1" applyFont="1" applyFill="1" applyAlignment="1" applyProtection="1">
      <alignment horizontal="center" vertical="center" wrapText="1"/>
      <protection/>
    </xf>
    <xf numFmtId="0" fontId="57" fillId="0" borderId="0" xfId="0" applyFont="1" applyAlignment="1">
      <alignment vertical="center" wrapText="1"/>
    </xf>
    <xf numFmtId="0" fontId="31" fillId="0" borderId="0" xfId="0" applyFont="1" applyAlignment="1">
      <alignment vertical="center" wrapText="1"/>
    </xf>
    <xf numFmtId="0" fontId="58" fillId="0" borderId="0" xfId="0" applyFont="1" applyAlignment="1">
      <alignment horizontal="center"/>
    </xf>
    <xf numFmtId="0" fontId="59" fillId="0" borderId="19"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4" xfId="0" applyFont="1" applyBorder="1" applyAlignment="1">
      <alignment horizontal="center" vertical="center" wrapText="1"/>
    </xf>
    <xf numFmtId="0" fontId="59" fillId="0" borderId="35" xfId="0" applyFont="1" applyBorder="1" applyAlignment="1">
      <alignment horizontal="center" vertical="center" wrapText="1"/>
    </xf>
    <xf numFmtId="0" fontId="59" fillId="0" borderId="36"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38" xfId="0" applyFont="1" applyBorder="1" applyAlignment="1">
      <alignment horizontal="center" vertical="center" wrapText="1"/>
    </xf>
    <xf numFmtId="0" fontId="59" fillId="0" borderId="39" xfId="0" applyFont="1" applyBorder="1" applyAlignment="1">
      <alignment horizontal="center" vertical="center" wrapText="1"/>
    </xf>
    <xf numFmtId="0" fontId="59" fillId="0" borderId="40" xfId="0" applyFont="1" applyBorder="1" applyAlignment="1">
      <alignment horizontal="center" vertical="center" wrapText="1"/>
    </xf>
    <xf numFmtId="0" fontId="1" fillId="0" borderId="0"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left" vertical="top"/>
      <protection/>
    </xf>
    <xf numFmtId="0" fontId="10" fillId="0" borderId="0" xfId="0" applyNumberFormat="1" applyFont="1" applyFill="1" applyBorder="1" applyAlignment="1" applyProtection="1">
      <alignment horizontal="center" vertical="top" wrapText="1"/>
      <protection/>
    </xf>
    <xf numFmtId="0" fontId="13" fillId="0" borderId="0" xfId="0" applyNumberFormat="1" applyFont="1" applyFill="1" applyBorder="1" applyAlignment="1" applyProtection="1">
      <alignment horizontal="center" vertical="top" wrapText="1"/>
      <protection/>
    </xf>
    <xf numFmtId="0" fontId="1" fillId="0" borderId="0" xfId="0" applyFont="1" applyAlignment="1">
      <alignment horizontal="left" vertical="center" wrapText="1"/>
    </xf>
    <xf numFmtId="0" fontId="14" fillId="0" borderId="41"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42" xfId="0" applyNumberFormat="1" applyFont="1" applyFill="1" applyBorder="1" applyAlignment="1" applyProtection="1">
      <alignment horizontal="center" vertical="center" wrapText="1"/>
      <protection/>
    </xf>
    <xf numFmtId="0" fontId="14" fillId="0" borderId="3" xfId="0" applyNumberFormat="1" applyFont="1" applyFill="1" applyBorder="1" applyAlignment="1" applyProtection="1">
      <alignment horizontal="center" vertical="center" wrapText="1"/>
      <protection/>
    </xf>
    <xf numFmtId="0" fontId="14" fillId="0" borderId="3"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4" fillId="0" borderId="43" xfId="0" applyNumberFormat="1" applyFont="1" applyFill="1" applyBorder="1" applyAlignment="1" applyProtection="1">
      <alignment horizontal="center" vertical="center" wrapText="1"/>
      <protection/>
    </xf>
    <xf numFmtId="0" fontId="1" fillId="0" borderId="1" xfId="0" applyNumberFormat="1" applyFont="1" applyFill="1" applyBorder="1" applyAlignment="1" applyProtection="1">
      <alignment horizontal="center" vertical="center" wrapText="1"/>
      <protection/>
    </xf>
    <xf numFmtId="0" fontId="1" fillId="0" borderId="1"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8" fillId="0" borderId="44" xfId="0" applyNumberFormat="1" applyFont="1" applyFill="1" applyBorder="1" applyAlignment="1" applyProtection="1">
      <alignment horizontal="center" vertical="center" wrapText="1"/>
      <protection/>
    </xf>
    <xf numFmtId="0" fontId="8" fillId="0" borderId="7"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1" fillId="0" borderId="44" xfId="0" applyNumberFormat="1" applyFont="1" applyFill="1" applyBorder="1" applyAlignment="1" applyProtection="1">
      <alignment horizontal="center" vertical="center" wrapText="1"/>
      <protection/>
    </xf>
    <xf numFmtId="0" fontId="26" fillId="0" borderId="7"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1" fillId="0" borderId="8"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wrapText="1"/>
      <protection/>
    </xf>
    <xf numFmtId="0" fontId="1" fillId="0" borderId="8"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wrapText="1"/>
      <protection/>
    </xf>
    <xf numFmtId="0" fontId="30" fillId="0" borderId="15" xfId="0" applyFont="1" applyBorder="1" applyAlignment="1">
      <alignment horizontal="left" vertical="top" wrapText="1"/>
    </xf>
    <xf numFmtId="0" fontId="30" fillId="0" borderId="5" xfId="0" applyFont="1" applyBorder="1" applyAlignment="1">
      <alignment horizontal="left" vertical="top" wrapText="1"/>
    </xf>
    <xf numFmtId="0" fontId="26" fillId="0" borderId="44" xfId="0" applyNumberFormat="1" applyFont="1" applyFill="1" applyBorder="1" applyAlignment="1" applyProtection="1">
      <alignment horizontal="center" vertical="center" wrapText="1"/>
      <protection/>
    </xf>
    <xf numFmtId="0" fontId="1" fillId="0" borderId="7" xfId="0" applyNumberFormat="1" applyFont="1" applyFill="1" applyBorder="1" applyAlignment="1" applyProtection="1">
      <alignment horizontal="center" vertical="center" wrapText="1"/>
      <protection/>
    </xf>
    <xf numFmtId="0" fontId="26" fillId="0" borderId="1" xfId="0" applyNumberFormat="1" applyFont="1" applyFill="1" applyBorder="1" applyAlignment="1" applyProtection="1">
      <alignment horizontal="center" vertical="center" wrapText="1"/>
      <protection/>
    </xf>
    <xf numFmtId="0" fontId="26" fillId="0" borderId="15" xfId="0" applyNumberFormat="1" applyFont="1" applyFill="1" applyBorder="1" applyAlignment="1" applyProtection="1">
      <alignment horizontal="center" vertical="center" wrapText="1"/>
      <protection/>
    </xf>
    <xf numFmtId="0" fontId="42" fillId="0" borderId="7" xfId="0" applyFont="1" applyBorder="1" applyAlignment="1">
      <alignment horizontal="center"/>
    </xf>
    <xf numFmtId="0" fontId="42" fillId="0" borderId="8" xfId="0" applyFont="1" applyBorder="1" applyAlignment="1">
      <alignment horizontal="center"/>
    </xf>
    <xf numFmtId="0" fontId="42" fillId="0" borderId="44" xfId="0" applyFont="1" applyBorder="1" applyAlignment="1">
      <alignment horizontal="center"/>
    </xf>
    <xf numFmtId="49" fontId="42" fillId="0" borderId="15" xfId="0" applyNumberFormat="1" applyFont="1" applyBorder="1" applyAlignment="1">
      <alignment horizontal="center" vertical="center" wrapText="1"/>
    </xf>
    <xf numFmtId="49" fontId="42" fillId="0" borderId="5" xfId="0" applyNumberFormat="1" applyFont="1" applyBorder="1" applyAlignment="1">
      <alignment horizontal="center" vertical="center" wrapText="1"/>
    </xf>
  </cellXfs>
  <cellStyles count="7">
    <cellStyle name="Normal" xfId="0"/>
    <cellStyle name="Currency" xfId="15"/>
    <cellStyle name="Currency [0]" xfId="16"/>
    <cellStyle name="Звичайний_Додаток _ 3 зм_ни 4575"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76"/>
  <sheetViews>
    <sheetView zoomScale="50" zoomScaleNormal="50" workbookViewId="0" topLeftCell="A1">
      <selection activeCell="J3" sqref="J3"/>
    </sheetView>
  </sheetViews>
  <sheetFormatPr defaultColWidth="9.140625" defaultRowHeight="12.75"/>
  <cols>
    <col min="1" max="1" width="9.57421875" style="289" customWidth="1"/>
    <col min="2" max="2" width="76.28125" style="289" customWidth="1"/>
    <col min="3" max="4" width="21.7109375" style="289" customWidth="1"/>
    <col min="5" max="5" width="19.28125" style="289" customWidth="1"/>
    <col min="6" max="6" width="23.7109375" style="289" customWidth="1"/>
    <col min="7" max="7" width="14.421875" style="289" customWidth="1"/>
    <col min="8" max="16384" width="9.140625" style="289" customWidth="1"/>
  </cols>
  <sheetData>
    <row r="1" spans="4:5" s="284" customFormat="1" ht="19.5" customHeight="1">
      <c r="D1" s="285"/>
      <c r="E1" s="285"/>
    </row>
    <row r="2" spans="4:8" s="284" customFormat="1" ht="84" customHeight="1">
      <c r="D2" s="376" t="s">
        <v>257</v>
      </c>
      <c r="E2" s="376"/>
      <c r="F2" s="376"/>
      <c r="G2" s="61"/>
      <c r="H2" s="61"/>
    </row>
    <row r="3" spans="4:5" s="284" customFormat="1" ht="22.5" customHeight="1">
      <c r="D3" s="285"/>
      <c r="E3" s="285"/>
    </row>
    <row r="4" spans="4:5" s="284" customFormat="1" ht="19.5" customHeight="1">
      <c r="D4" s="285"/>
      <c r="E4" s="285"/>
    </row>
    <row r="5" spans="4:6" s="284" customFormat="1" ht="27" customHeight="1">
      <c r="D5" s="377"/>
      <c r="E5" s="378"/>
      <c r="F5" s="378"/>
    </row>
    <row r="6" spans="1:7" s="284" customFormat="1" ht="37.5" customHeight="1">
      <c r="A6" s="379" t="s">
        <v>217</v>
      </c>
      <c r="B6" s="379"/>
      <c r="C6" s="379"/>
      <c r="D6" s="379"/>
      <c r="E6" s="379"/>
      <c r="F6" s="379"/>
      <c r="G6" s="286"/>
    </row>
    <row r="7" spans="2:7" s="287" customFormat="1" ht="24" customHeight="1">
      <c r="B7" s="288"/>
      <c r="C7" s="288" t="s">
        <v>243</v>
      </c>
      <c r="D7" s="288"/>
      <c r="E7" s="288"/>
      <c r="F7" s="288"/>
      <c r="G7" s="288"/>
    </row>
    <row r="8" spans="2:7" s="287" customFormat="1" ht="24" customHeight="1">
      <c r="B8" s="288"/>
      <c r="C8" s="288"/>
      <c r="D8" s="288"/>
      <c r="E8" s="288"/>
      <c r="F8" s="288"/>
      <c r="G8" s="288"/>
    </row>
    <row r="9" spans="4:6" ht="25.5" customHeight="1" thickBot="1">
      <c r="D9" s="289" t="s">
        <v>44</v>
      </c>
      <c r="F9" s="290" t="s">
        <v>218</v>
      </c>
    </row>
    <row r="10" spans="1:6" s="291" customFormat="1" ht="24.75" customHeight="1" thickBot="1">
      <c r="A10" s="380" t="s">
        <v>219</v>
      </c>
      <c r="B10" s="382" t="s">
        <v>220</v>
      </c>
      <c r="C10" s="384" t="s">
        <v>11</v>
      </c>
      <c r="D10" s="386" t="s">
        <v>12</v>
      </c>
      <c r="E10" s="387"/>
      <c r="F10" s="388" t="s">
        <v>48</v>
      </c>
    </row>
    <row r="11" spans="1:7" s="291" customFormat="1" ht="36.75" customHeight="1" thickBot="1">
      <c r="A11" s="381"/>
      <c r="B11" s="383"/>
      <c r="C11" s="385"/>
      <c r="D11" s="293" t="s">
        <v>48</v>
      </c>
      <c r="E11" s="292" t="s">
        <v>221</v>
      </c>
      <c r="F11" s="389"/>
      <c r="G11" s="294"/>
    </row>
    <row r="12" spans="1:7" s="291" customFormat="1" ht="13.5" customHeight="1" thickBot="1">
      <c r="A12" s="295">
        <v>1</v>
      </c>
      <c r="B12" s="296">
        <v>2</v>
      </c>
      <c r="C12" s="297">
        <v>3</v>
      </c>
      <c r="D12" s="296">
        <v>4</v>
      </c>
      <c r="E12" s="297">
        <v>5</v>
      </c>
      <c r="F12" s="296">
        <v>6</v>
      </c>
      <c r="G12" s="294"/>
    </row>
    <row r="13" spans="1:7" s="291" customFormat="1" ht="24.75" customHeight="1">
      <c r="A13" s="298">
        <v>200000</v>
      </c>
      <c r="B13" s="299" t="s">
        <v>222</v>
      </c>
      <c r="C13" s="300">
        <f>C17+C14</f>
        <v>-5000</v>
      </c>
      <c r="D13" s="301">
        <f>D17+D14</f>
        <v>5000</v>
      </c>
      <c r="E13" s="300">
        <f>E17+E14</f>
        <v>5000</v>
      </c>
      <c r="F13" s="301">
        <f aca="true" t="shared" si="0" ref="F13:F40">SUM(C13:D13)</f>
        <v>0</v>
      </c>
      <c r="G13" s="302"/>
    </row>
    <row r="14" spans="1:7" s="291" customFormat="1" ht="35.25" customHeight="1" hidden="1">
      <c r="A14" s="303">
        <v>206000</v>
      </c>
      <c r="B14" s="304" t="s">
        <v>223</v>
      </c>
      <c r="C14" s="305">
        <f>C15-C16</f>
        <v>0</v>
      </c>
      <c r="D14" s="306">
        <f>D15-D16</f>
        <v>0</v>
      </c>
      <c r="E14" s="305">
        <f>E15-E16</f>
        <v>0</v>
      </c>
      <c r="F14" s="306">
        <f t="shared" si="0"/>
        <v>0</v>
      </c>
      <c r="G14" s="302"/>
    </row>
    <row r="15" spans="1:7" s="291" customFormat="1" ht="21" customHeight="1" hidden="1">
      <c r="A15" s="307">
        <v>206100</v>
      </c>
      <c r="B15" s="308" t="s">
        <v>224</v>
      </c>
      <c r="C15" s="309"/>
      <c r="D15" s="310"/>
      <c r="E15" s="309"/>
      <c r="F15" s="310">
        <f t="shared" si="0"/>
        <v>0</v>
      </c>
      <c r="G15" s="302"/>
    </row>
    <row r="16" spans="1:7" s="291" customFormat="1" ht="21" customHeight="1" hidden="1">
      <c r="A16" s="307">
        <v>206200</v>
      </c>
      <c r="B16" s="308" t="s">
        <v>225</v>
      </c>
      <c r="C16" s="309"/>
      <c r="D16" s="310"/>
      <c r="E16" s="309"/>
      <c r="F16" s="310">
        <f t="shared" si="0"/>
        <v>0</v>
      </c>
      <c r="G16" s="302"/>
    </row>
    <row r="17" spans="1:7" s="314" customFormat="1" ht="21" customHeight="1">
      <c r="A17" s="311">
        <v>208000</v>
      </c>
      <c r="B17" s="312" t="s">
        <v>226</v>
      </c>
      <c r="C17" s="305">
        <f>C20-C22+C24</f>
        <v>-5000</v>
      </c>
      <c r="D17" s="306">
        <f>D20-D22+D24</f>
        <v>5000</v>
      </c>
      <c r="E17" s="305">
        <f>E20-E22+E24</f>
        <v>5000</v>
      </c>
      <c r="F17" s="306">
        <f t="shared" si="0"/>
        <v>0</v>
      </c>
      <c r="G17" s="313"/>
    </row>
    <row r="18" spans="1:7" s="316" customFormat="1" ht="21" customHeight="1" hidden="1">
      <c r="A18" s="311"/>
      <c r="B18" s="312" t="s">
        <v>227</v>
      </c>
      <c r="C18" s="305">
        <f aca="true" t="shared" si="1" ref="C18:E19">C20-C22</f>
        <v>0</v>
      </c>
      <c r="D18" s="306">
        <f t="shared" si="1"/>
        <v>0</v>
      </c>
      <c r="E18" s="305">
        <f t="shared" si="1"/>
        <v>0</v>
      </c>
      <c r="F18" s="306">
        <f t="shared" si="0"/>
        <v>0</v>
      </c>
      <c r="G18" s="315"/>
    </row>
    <row r="19" spans="1:7" s="291" customFormat="1" ht="21" customHeight="1" hidden="1">
      <c r="A19" s="317"/>
      <c r="B19" s="318" t="s">
        <v>228</v>
      </c>
      <c r="C19" s="319">
        <f t="shared" si="1"/>
        <v>0</v>
      </c>
      <c r="D19" s="320">
        <f t="shared" si="1"/>
        <v>0</v>
      </c>
      <c r="E19" s="319">
        <f t="shared" si="1"/>
        <v>0</v>
      </c>
      <c r="F19" s="320">
        <f t="shared" si="0"/>
        <v>0</v>
      </c>
      <c r="G19" s="302"/>
    </row>
    <row r="20" spans="1:7" s="291" customFormat="1" ht="21" customHeight="1" hidden="1">
      <c r="A20" s="321">
        <v>208100</v>
      </c>
      <c r="B20" s="322" t="s">
        <v>229</v>
      </c>
      <c r="C20" s="323"/>
      <c r="D20" s="323"/>
      <c r="E20" s="323"/>
      <c r="F20" s="323">
        <f t="shared" si="0"/>
        <v>0</v>
      </c>
      <c r="G20" s="302"/>
    </row>
    <row r="21" spans="1:7" s="291" customFormat="1" ht="21" customHeight="1" hidden="1">
      <c r="A21" s="317"/>
      <c r="B21" s="318" t="s">
        <v>228</v>
      </c>
      <c r="C21" s="319"/>
      <c r="D21" s="320"/>
      <c r="E21" s="319"/>
      <c r="F21" s="320">
        <f t="shared" si="0"/>
        <v>0</v>
      </c>
      <c r="G21" s="302"/>
    </row>
    <row r="22" spans="1:7" s="291" customFormat="1" ht="21" customHeight="1" hidden="1">
      <c r="A22" s="321">
        <v>208200</v>
      </c>
      <c r="B22" s="322" t="s">
        <v>230</v>
      </c>
      <c r="C22" s="323"/>
      <c r="D22" s="323"/>
      <c r="E22" s="323"/>
      <c r="F22" s="323">
        <f t="shared" si="0"/>
        <v>0</v>
      </c>
      <c r="G22" s="324"/>
    </row>
    <row r="23" spans="1:7" s="291" customFormat="1" ht="21" customHeight="1" hidden="1">
      <c r="A23" s="317"/>
      <c r="B23" s="318" t="s">
        <v>228</v>
      </c>
      <c r="C23" s="319"/>
      <c r="D23" s="320">
        <f>337.896-337.896</f>
        <v>0</v>
      </c>
      <c r="E23" s="319"/>
      <c r="F23" s="320">
        <f t="shared" si="0"/>
        <v>0</v>
      </c>
      <c r="G23" s="324"/>
    </row>
    <row r="24" spans="1:7" s="291" customFormat="1" ht="35.25" customHeight="1" thickBot="1">
      <c r="A24" s="321">
        <v>208400</v>
      </c>
      <c r="B24" s="322" t="s">
        <v>231</v>
      </c>
      <c r="C24" s="323">
        <v>-5000</v>
      </c>
      <c r="D24" s="323">
        <v>5000</v>
      </c>
      <c r="E24" s="323">
        <v>5000</v>
      </c>
      <c r="F24" s="323">
        <f>SUM(C24:D24)</f>
        <v>0</v>
      </c>
      <c r="G24" s="325">
        <f>D24-E24</f>
        <v>0</v>
      </c>
    </row>
    <row r="25" spans="1:7" s="316" customFormat="1" ht="21" customHeight="1" hidden="1">
      <c r="A25" s="326"/>
      <c r="B25" s="327" t="s">
        <v>232</v>
      </c>
      <c r="C25" s="328"/>
      <c r="D25" s="329"/>
      <c r="E25" s="328"/>
      <c r="F25" s="329">
        <f t="shared" si="0"/>
        <v>0</v>
      </c>
      <c r="G25" s="315"/>
    </row>
    <row r="26" spans="1:7" s="291" customFormat="1" ht="21" customHeight="1" thickBot="1">
      <c r="A26" s="330"/>
      <c r="B26" s="331" t="s">
        <v>233</v>
      </c>
      <c r="C26" s="332">
        <f>C13</f>
        <v>-5000</v>
      </c>
      <c r="D26" s="333">
        <f>D13</f>
        <v>5000</v>
      </c>
      <c r="E26" s="332">
        <f>E13</f>
        <v>5000</v>
      </c>
      <c r="F26" s="333">
        <f t="shared" si="0"/>
        <v>0</v>
      </c>
      <c r="G26" s="302"/>
    </row>
    <row r="27" spans="1:7" s="291" customFormat="1" ht="21" customHeight="1">
      <c r="A27" s="334">
        <v>600000</v>
      </c>
      <c r="B27" s="335" t="s">
        <v>234</v>
      </c>
      <c r="C27" s="300">
        <f>C31+C28</f>
        <v>-5000</v>
      </c>
      <c r="D27" s="301">
        <f>D31+D28</f>
        <v>5000</v>
      </c>
      <c r="E27" s="300">
        <f>E31+E28</f>
        <v>5000</v>
      </c>
      <c r="F27" s="301">
        <f t="shared" si="0"/>
        <v>0</v>
      </c>
      <c r="G27" s="302"/>
    </row>
    <row r="28" spans="1:7" s="291" customFormat="1" ht="33.75" customHeight="1" hidden="1">
      <c r="A28" s="303">
        <v>601000</v>
      </c>
      <c r="B28" s="304" t="s">
        <v>235</v>
      </c>
      <c r="C28" s="305">
        <f>C29-C30</f>
        <v>0</v>
      </c>
      <c r="D28" s="306">
        <f>D29-D30</f>
        <v>0</v>
      </c>
      <c r="E28" s="305">
        <f>E29-E30</f>
        <v>0</v>
      </c>
      <c r="F28" s="306">
        <f t="shared" si="0"/>
        <v>0</v>
      </c>
      <c r="G28" s="302"/>
    </row>
    <row r="29" spans="1:7" s="291" customFormat="1" ht="21.75" customHeight="1" hidden="1">
      <c r="A29" s="307">
        <v>601100</v>
      </c>
      <c r="B29" s="308" t="s">
        <v>224</v>
      </c>
      <c r="C29" s="309"/>
      <c r="D29" s="310">
        <f>D15</f>
        <v>0</v>
      </c>
      <c r="E29" s="309"/>
      <c r="F29" s="310">
        <f t="shared" si="0"/>
        <v>0</v>
      </c>
      <c r="G29" s="302"/>
    </row>
    <row r="30" spans="1:7" s="291" customFormat="1" ht="21.75" customHeight="1" hidden="1">
      <c r="A30" s="307">
        <v>601200</v>
      </c>
      <c r="B30" s="308" t="s">
        <v>225</v>
      </c>
      <c r="C30" s="309"/>
      <c r="D30" s="310">
        <f>D16</f>
        <v>0</v>
      </c>
      <c r="E30" s="309"/>
      <c r="F30" s="310">
        <f t="shared" si="0"/>
        <v>0</v>
      </c>
      <c r="G30" s="302"/>
    </row>
    <row r="31" spans="1:7" s="314" customFormat="1" ht="21.75" customHeight="1">
      <c r="A31" s="336" t="s">
        <v>236</v>
      </c>
      <c r="B31" s="337" t="s">
        <v>237</v>
      </c>
      <c r="C31" s="338">
        <f>C34-C36+C38</f>
        <v>-5000</v>
      </c>
      <c r="D31" s="339">
        <f>D34-D36+D38</f>
        <v>5000</v>
      </c>
      <c r="E31" s="340">
        <f>E34-E36+E38</f>
        <v>5000</v>
      </c>
      <c r="F31" s="339">
        <f t="shared" si="0"/>
        <v>0</v>
      </c>
      <c r="G31" s="341"/>
    </row>
    <row r="32" spans="1:7" s="314" customFormat="1" ht="21.75" customHeight="1" hidden="1">
      <c r="A32" s="336"/>
      <c r="B32" s="312" t="s">
        <v>227</v>
      </c>
      <c r="C32" s="338">
        <f aca="true" t="shared" si="2" ref="C32:E33">C34-C36</f>
        <v>0</v>
      </c>
      <c r="D32" s="339">
        <f t="shared" si="2"/>
        <v>0</v>
      </c>
      <c r="E32" s="340">
        <f t="shared" si="2"/>
        <v>0</v>
      </c>
      <c r="F32" s="339">
        <f t="shared" si="0"/>
        <v>0</v>
      </c>
      <c r="G32" s="341"/>
    </row>
    <row r="33" spans="1:7" s="347" customFormat="1" ht="21.75" customHeight="1" hidden="1">
      <c r="A33" s="342"/>
      <c r="B33" s="318" t="s">
        <v>228</v>
      </c>
      <c r="C33" s="343">
        <f t="shared" si="2"/>
        <v>0</v>
      </c>
      <c r="D33" s="344">
        <f t="shared" si="2"/>
        <v>0</v>
      </c>
      <c r="E33" s="345">
        <f t="shared" si="2"/>
        <v>0</v>
      </c>
      <c r="F33" s="344">
        <f t="shared" si="0"/>
        <v>0</v>
      </c>
      <c r="G33" s="346"/>
    </row>
    <row r="34" spans="1:7" s="291" customFormat="1" ht="21.75" customHeight="1" hidden="1">
      <c r="A34" s="348" t="s">
        <v>238</v>
      </c>
      <c r="B34" s="349" t="s">
        <v>229</v>
      </c>
      <c r="C34" s="323">
        <f aca="true" t="shared" si="3" ref="C34:E39">C20</f>
        <v>0</v>
      </c>
      <c r="D34" s="350">
        <f t="shared" si="3"/>
        <v>0</v>
      </c>
      <c r="E34" s="350">
        <f t="shared" si="3"/>
        <v>0</v>
      </c>
      <c r="F34" s="350">
        <f t="shared" si="0"/>
        <v>0</v>
      </c>
      <c r="G34" s="351"/>
    </row>
    <row r="35" spans="1:7" s="291" customFormat="1" ht="21.75" customHeight="1" hidden="1">
      <c r="A35" s="348"/>
      <c r="B35" s="318" t="s">
        <v>228</v>
      </c>
      <c r="C35" s="323">
        <f t="shared" si="3"/>
        <v>0</v>
      </c>
      <c r="D35" s="350">
        <f t="shared" si="3"/>
        <v>0</v>
      </c>
      <c r="E35" s="350">
        <f t="shared" si="3"/>
        <v>0</v>
      </c>
      <c r="F35" s="350">
        <f t="shared" si="0"/>
        <v>0</v>
      </c>
      <c r="G35" s="351"/>
    </row>
    <row r="36" spans="1:7" ht="21.75" customHeight="1" hidden="1">
      <c r="A36" s="352" t="s">
        <v>239</v>
      </c>
      <c r="B36" s="349" t="s">
        <v>230</v>
      </c>
      <c r="C36" s="323">
        <f t="shared" si="3"/>
        <v>0</v>
      </c>
      <c r="D36" s="350">
        <f t="shared" si="3"/>
        <v>0</v>
      </c>
      <c r="E36" s="350">
        <f t="shared" si="3"/>
        <v>0</v>
      </c>
      <c r="F36" s="350">
        <f t="shared" si="0"/>
        <v>0</v>
      </c>
      <c r="G36" s="353"/>
    </row>
    <row r="37" spans="1:7" ht="21.75" customHeight="1" hidden="1">
      <c r="A37" s="352"/>
      <c r="B37" s="318" t="s">
        <v>228</v>
      </c>
      <c r="C37" s="323">
        <f t="shared" si="3"/>
        <v>0</v>
      </c>
      <c r="D37" s="350">
        <f t="shared" si="3"/>
        <v>0</v>
      </c>
      <c r="E37" s="350">
        <f t="shared" si="3"/>
        <v>0</v>
      </c>
      <c r="F37" s="350">
        <f t="shared" si="0"/>
        <v>0</v>
      </c>
      <c r="G37" s="353"/>
    </row>
    <row r="38" spans="1:7" ht="33.75" customHeight="1" thickBot="1">
      <c r="A38" s="352" t="s">
        <v>240</v>
      </c>
      <c r="B38" s="322" t="s">
        <v>231</v>
      </c>
      <c r="C38" s="323">
        <f t="shared" si="3"/>
        <v>-5000</v>
      </c>
      <c r="D38" s="350">
        <f t="shared" si="3"/>
        <v>5000</v>
      </c>
      <c r="E38" s="350">
        <f t="shared" si="3"/>
        <v>5000</v>
      </c>
      <c r="F38" s="350">
        <f t="shared" si="0"/>
        <v>0</v>
      </c>
      <c r="G38" s="353"/>
    </row>
    <row r="39" spans="1:7" ht="21.75" customHeight="1" hidden="1">
      <c r="A39" s="326"/>
      <c r="B39" s="327" t="s">
        <v>232</v>
      </c>
      <c r="C39" s="328">
        <f t="shared" si="3"/>
        <v>0</v>
      </c>
      <c r="D39" s="354">
        <f t="shared" si="3"/>
        <v>0</v>
      </c>
      <c r="E39" s="355">
        <f t="shared" si="3"/>
        <v>0</v>
      </c>
      <c r="F39" s="356">
        <f t="shared" si="0"/>
        <v>0</v>
      </c>
      <c r="G39" s="353"/>
    </row>
    <row r="40" spans="1:7" ht="21.75" customHeight="1" thickBot="1">
      <c r="A40" s="357"/>
      <c r="B40" s="331" t="s">
        <v>241</v>
      </c>
      <c r="C40" s="358">
        <f>C27</f>
        <v>-5000</v>
      </c>
      <c r="D40" s="359">
        <f>D27</f>
        <v>5000</v>
      </c>
      <c r="E40" s="360">
        <f>E27</f>
        <v>5000</v>
      </c>
      <c r="F40" s="359">
        <f t="shared" si="0"/>
        <v>0</v>
      </c>
      <c r="G40" s="353"/>
    </row>
    <row r="41" spans="1:7" s="291" customFormat="1" ht="13.5" customHeight="1">
      <c r="A41" s="361"/>
      <c r="B41" s="362"/>
      <c r="C41" s="363"/>
      <c r="D41" s="363"/>
      <c r="E41" s="363"/>
      <c r="F41" s="363"/>
      <c r="G41" s="363"/>
    </row>
    <row r="42" spans="1:7" ht="13.5" customHeight="1">
      <c r="A42" s="375" t="s">
        <v>242</v>
      </c>
      <c r="B42" s="375"/>
      <c r="C42" s="375"/>
      <c r="D42" s="375"/>
      <c r="E42" s="375"/>
      <c r="F42" s="375"/>
      <c r="G42" s="353"/>
    </row>
    <row r="43" spans="1:7" ht="90.75" customHeight="1">
      <c r="A43" s="364"/>
      <c r="B43" s="365"/>
      <c r="C43" s="366"/>
      <c r="D43" s="366"/>
      <c r="E43" s="366"/>
      <c r="F43" s="366"/>
      <c r="G43" s="353"/>
    </row>
    <row r="44" spans="1:7" s="370" customFormat="1" ht="30.75" customHeight="1">
      <c r="A44" s="367"/>
      <c r="B44" s="368"/>
      <c r="C44" s="369"/>
      <c r="D44" s="369"/>
      <c r="E44" s="369"/>
      <c r="F44" s="369"/>
      <c r="G44" s="369"/>
    </row>
    <row r="45" s="371" customFormat="1" ht="18.75"/>
    <row r="46" spans="1:2" ht="12.75">
      <c r="A46" s="372"/>
      <c r="B46" s="373"/>
    </row>
    <row r="47" spans="1:2" ht="12.75">
      <c r="A47" s="372"/>
      <c r="B47" s="373"/>
    </row>
    <row r="48" spans="1:2" ht="12.75">
      <c r="A48" s="372"/>
      <c r="B48" s="373"/>
    </row>
    <row r="49" spans="1:2" ht="12.75">
      <c r="A49" s="372"/>
      <c r="B49" s="373"/>
    </row>
    <row r="50" spans="1:2" ht="12.75">
      <c r="A50" s="372"/>
      <c r="B50" s="373"/>
    </row>
    <row r="51" spans="1:2" ht="12.75">
      <c r="A51" s="372"/>
      <c r="B51" s="373"/>
    </row>
    <row r="52" spans="1:2" ht="12.75">
      <c r="A52" s="372"/>
      <c r="B52" s="373"/>
    </row>
    <row r="53" ht="12.75">
      <c r="B53" s="373"/>
    </row>
    <row r="54" ht="12.75">
      <c r="B54" s="373"/>
    </row>
    <row r="55" ht="12.75">
      <c r="B55" s="373"/>
    </row>
    <row r="56" ht="12.75">
      <c r="B56" s="373"/>
    </row>
    <row r="57" ht="12.75">
      <c r="B57" s="373"/>
    </row>
    <row r="58" ht="12.75">
      <c r="B58" s="373"/>
    </row>
    <row r="59" ht="12.75">
      <c r="B59" s="373"/>
    </row>
    <row r="60" ht="12.75">
      <c r="B60" s="373"/>
    </row>
    <row r="61" ht="12.75">
      <c r="B61" s="373"/>
    </row>
    <row r="62" ht="12.75">
      <c r="B62" s="373"/>
    </row>
    <row r="63" ht="12.75">
      <c r="B63" s="373"/>
    </row>
    <row r="64" ht="12.75">
      <c r="B64" s="373"/>
    </row>
    <row r="65" ht="12.75">
      <c r="B65" s="373"/>
    </row>
    <row r="66" ht="12.75">
      <c r="B66" s="373"/>
    </row>
    <row r="67" ht="12.75">
      <c r="B67" s="373"/>
    </row>
    <row r="68" ht="12.75">
      <c r="B68" s="373"/>
    </row>
    <row r="69" ht="12.75">
      <c r="B69" s="373"/>
    </row>
    <row r="70" ht="12.75">
      <c r="B70" s="373"/>
    </row>
    <row r="71" ht="12.75">
      <c r="B71" s="373"/>
    </row>
    <row r="72" ht="12.75">
      <c r="B72" s="373"/>
    </row>
    <row r="73" ht="12.75">
      <c r="B73" s="373"/>
    </row>
    <row r="74" ht="12.75">
      <c r="B74" s="373"/>
    </row>
    <row r="75" ht="12.75">
      <c r="B75" s="373"/>
    </row>
    <row r="76" ht="12.75">
      <c r="B76" s="373"/>
    </row>
  </sheetData>
  <mergeCells count="9">
    <mergeCell ref="A42:F42"/>
    <mergeCell ref="D2:F2"/>
    <mergeCell ref="D5:F5"/>
    <mergeCell ref="A6:F6"/>
    <mergeCell ref="A10:A11"/>
    <mergeCell ref="B10:B11"/>
    <mergeCell ref="C10:C11"/>
    <mergeCell ref="D10:E10"/>
    <mergeCell ref="F10:F11"/>
  </mergeCells>
  <printOptions/>
  <pageMargins left="0.75" right="0.75" top="1" bottom="1" header="0.5" footer="0.5"/>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Q30"/>
  <sheetViews>
    <sheetView tabSelected="1" zoomScale="50" zoomScaleNormal="50" workbookViewId="0" topLeftCell="B1">
      <pane xSplit="4" ySplit="5" topLeftCell="F6" activePane="bottomRight" state="frozen"/>
      <selection pane="topLeft" activeCell="B1" sqref="B1"/>
      <selection pane="topRight" activeCell="F1" sqref="F1"/>
      <selection pane="bottomLeft" activeCell="B6" sqref="B6"/>
      <selection pane="bottomRight" activeCell="G22" sqref="G22"/>
    </sheetView>
  </sheetViews>
  <sheetFormatPr defaultColWidth="7.8515625" defaultRowHeight="12.75"/>
  <cols>
    <col min="1" max="1" width="3.28125" style="1" hidden="1" customWidth="1"/>
    <col min="2" max="2" width="14.140625" style="12" customWidth="1"/>
    <col min="3" max="3" width="13.28125" style="12" customWidth="1"/>
    <col min="4" max="4" width="15.28125" style="12" customWidth="1"/>
    <col min="5" max="5" width="46.28125" style="1" customWidth="1"/>
    <col min="6" max="6" width="46.140625" style="1" customWidth="1"/>
    <col min="7" max="9" width="18.140625" style="1" customWidth="1"/>
    <col min="10" max="10" width="3.7109375" style="9" customWidth="1"/>
    <col min="11" max="16384" width="7.8515625" style="9" customWidth="1"/>
  </cols>
  <sheetData>
    <row r="1" spans="1:9" s="11" customFormat="1" ht="13.5" customHeight="1">
      <c r="A1" s="10"/>
      <c r="B1" s="391"/>
      <c r="C1" s="391"/>
      <c r="D1" s="391"/>
      <c r="E1" s="391"/>
      <c r="F1" s="391"/>
      <c r="G1" s="391"/>
      <c r="H1" s="391"/>
      <c r="I1" s="391"/>
    </row>
    <row r="2" spans="7:11" ht="63" customHeight="1">
      <c r="G2" s="376" t="s">
        <v>255</v>
      </c>
      <c r="H2" s="376"/>
      <c r="I2" s="376"/>
      <c r="J2" s="376"/>
      <c r="K2" s="376"/>
    </row>
    <row r="3" spans="2:9" ht="82.5" customHeight="1">
      <c r="B3" s="392" t="s">
        <v>3</v>
      </c>
      <c r="C3" s="393"/>
      <c r="D3" s="393"/>
      <c r="E3" s="393"/>
      <c r="F3" s="393"/>
      <c r="G3" s="393"/>
      <c r="H3" s="393"/>
      <c r="I3" s="393"/>
    </row>
    <row r="4" spans="2:9" ht="18.75">
      <c r="B4" s="13"/>
      <c r="C4" s="14"/>
      <c r="D4" s="14"/>
      <c r="E4" s="15"/>
      <c r="F4" s="16"/>
      <c r="G4" s="16" t="s">
        <v>4</v>
      </c>
      <c r="H4" s="17"/>
      <c r="I4" s="18" t="s">
        <v>5</v>
      </c>
    </row>
    <row r="5" spans="1:9" ht="107.25" customHeight="1">
      <c r="A5" s="19"/>
      <c r="B5" s="20" t="s">
        <v>6</v>
      </c>
      <c r="C5" s="20" t="s">
        <v>7</v>
      </c>
      <c r="D5" s="20" t="s">
        <v>8</v>
      </c>
      <c r="E5" s="21" t="s">
        <v>9</v>
      </c>
      <c r="F5" s="22" t="s">
        <v>10</v>
      </c>
      <c r="G5" s="23" t="s">
        <v>11</v>
      </c>
      <c r="H5" s="22" t="s">
        <v>12</v>
      </c>
      <c r="I5" s="22" t="s">
        <v>13</v>
      </c>
    </row>
    <row r="6" spans="1:9" s="28" customFormat="1" ht="64.5" customHeight="1" hidden="1">
      <c r="A6" s="24"/>
      <c r="B6" s="2"/>
      <c r="C6" s="2"/>
      <c r="D6" s="2"/>
      <c r="E6" s="25" t="s">
        <v>14</v>
      </c>
      <c r="F6" s="26" t="s">
        <v>15</v>
      </c>
      <c r="G6" s="27">
        <f>SUM(G7:G9)</f>
        <v>0</v>
      </c>
      <c r="H6" s="27">
        <f>SUM(H7:H9)</f>
        <v>0</v>
      </c>
      <c r="I6" s="27">
        <f>G6+H6</f>
        <v>0</v>
      </c>
    </row>
    <row r="7" spans="2:9" ht="117" customHeight="1" hidden="1">
      <c r="B7" s="2"/>
      <c r="C7" s="3" t="s">
        <v>0</v>
      </c>
      <c r="D7" s="4" t="s">
        <v>1</v>
      </c>
      <c r="E7" s="5" t="s">
        <v>2</v>
      </c>
      <c r="F7" s="6"/>
      <c r="G7" s="7"/>
      <c r="H7" s="7"/>
      <c r="I7" s="8">
        <f aca="true" t="shared" si="0" ref="I7:I25">G7+H7</f>
        <v>0</v>
      </c>
    </row>
    <row r="8" spans="2:9" ht="46.5" customHeight="1" hidden="1">
      <c r="B8" s="2"/>
      <c r="C8" s="29" t="s">
        <v>16</v>
      </c>
      <c r="D8" s="30" t="s">
        <v>17</v>
      </c>
      <c r="E8" s="31" t="s">
        <v>18</v>
      </c>
      <c r="F8" s="32"/>
      <c r="G8" s="33"/>
      <c r="H8" s="33"/>
      <c r="I8" s="27">
        <f t="shared" si="0"/>
        <v>0</v>
      </c>
    </row>
    <row r="9" spans="2:9" ht="131.25" hidden="1">
      <c r="B9" s="22"/>
      <c r="C9" s="3" t="s">
        <v>19</v>
      </c>
      <c r="D9" s="4" t="s">
        <v>20</v>
      </c>
      <c r="E9" s="34" t="s">
        <v>21</v>
      </c>
      <c r="F9" s="35"/>
      <c r="G9" s="36"/>
      <c r="H9" s="36"/>
      <c r="I9" s="8">
        <f t="shared" si="0"/>
        <v>0</v>
      </c>
    </row>
    <row r="10" spans="2:9" ht="37.5" hidden="1">
      <c r="B10" s="22"/>
      <c r="C10" s="37"/>
      <c r="D10" s="30"/>
      <c r="E10" s="25" t="s">
        <v>14</v>
      </c>
      <c r="F10" s="38"/>
      <c r="G10" s="33">
        <f>G11</f>
        <v>0</v>
      </c>
      <c r="H10" s="33"/>
      <c r="I10" s="27">
        <f t="shared" si="0"/>
        <v>0</v>
      </c>
    </row>
    <row r="11" spans="2:9" ht="37.5" hidden="1">
      <c r="B11" s="22"/>
      <c r="C11" s="39" t="s">
        <v>22</v>
      </c>
      <c r="D11" s="40" t="s">
        <v>1</v>
      </c>
      <c r="E11" s="34" t="s">
        <v>23</v>
      </c>
      <c r="F11" s="35"/>
      <c r="G11" s="36"/>
      <c r="H11" s="36"/>
      <c r="I11" s="8">
        <f t="shared" si="0"/>
        <v>0</v>
      </c>
    </row>
    <row r="12" spans="2:9" ht="139.5" customHeight="1" hidden="1">
      <c r="B12" s="22"/>
      <c r="C12" s="37"/>
      <c r="D12" s="30"/>
      <c r="E12" s="25" t="s">
        <v>14</v>
      </c>
      <c r="F12" s="41" t="s">
        <v>24</v>
      </c>
      <c r="G12" s="42">
        <f>G13</f>
        <v>0</v>
      </c>
      <c r="H12" s="42"/>
      <c r="I12" s="27">
        <f t="shared" si="0"/>
        <v>0</v>
      </c>
    </row>
    <row r="13" spans="2:9" ht="37.5" hidden="1">
      <c r="B13" s="22"/>
      <c r="C13" s="39" t="s">
        <v>22</v>
      </c>
      <c r="D13" s="40" t="s">
        <v>1</v>
      </c>
      <c r="E13" s="34" t="s">
        <v>23</v>
      </c>
      <c r="F13" s="43"/>
      <c r="G13" s="44"/>
      <c r="H13" s="44"/>
      <c r="I13" s="8">
        <f t="shared" si="0"/>
        <v>0</v>
      </c>
    </row>
    <row r="14" spans="2:9" ht="136.5">
      <c r="B14" s="22"/>
      <c r="C14" s="37"/>
      <c r="D14" s="30"/>
      <c r="E14" s="25" t="s">
        <v>42</v>
      </c>
      <c r="F14" s="26" t="s">
        <v>215</v>
      </c>
      <c r="G14" s="45">
        <f>G15</f>
        <v>12000</v>
      </c>
      <c r="H14" s="45">
        <f>H15</f>
        <v>0</v>
      </c>
      <c r="I14" s="27">
        <f t="shared" si="0"/>
        <v>12000</v>
      </c>
    </row>
    <row r="15" spans="2:9" ht="54.75" customHeight="1">
      <c r="B15" s="22"/>
      <c r="C15" s="39">
        <v>210105</v>
      </c>
      <c r="D15" s="40" t="s">
        <v>26</v>
      </c>
      <c r="E15" s="5" t="s">
        <v>216</v>
      </c>
      <c r="F15" s="3"/>
      <c r="G15" s="34">
        <v>12000</v>
      </c>
      <c r="H15" s="7"/>
      <c r="I15" s="8">
        <f t="shared" si="0"/>
        <v>12000</v>
      </c>
    </row>
    <row r="16" spans="2:9" ht="43.5" customHeight="1" hidden="1">
      <c r="B16" s="22"/>
      <c r="C16" s="37"/>
      <c r="D16" s="30"/>
      <c r="E16" s="46" t="s">
        <v>27</v>
      </c>
      <c r="F16" s="38" t="s">
        <v>28</v>
      </c>
      <c r="G16" s="47">
        <f>G17</f>
        <v>0</v>
      </c>
      <c r="H16" s="33">
        <f>H17</f>
        <v>0</v>
      </c>
      <c r="I16" s="27">
        <f t="shared" si="0"/>
        <v>0</v>
      </c>
    </row>
    <row r="17" spans="2:9" ht="18.75" hidden="1">
      <c r="B17" s="22"/>
      <c r="C17" s="39">
        <v>250404</v>
      </c>
      <c r="D17" s="4" t="s">
        <v>29</v>
      </c>
      <c r="E17" s="34" t="s">
        <v>30</v>
      </c>
      <c r="F17" s="3"/>
      <c r="G17" s="36"/>
      <c r="H17" s="36"/>
      <c r="I17" s="8">
        <f t="shared" si="0"/>
        <v>0</v>
      </c>
    </row>
    <row r="18" spans="2:9" ht="39" hidden="1">
      <c r="B18" s="22"/>
      <c r="C18" s="37"/>
      <c r="D18" s="30"/>
      <c r="E18" s="46" t="s">
        <v>27</v>
      </c>
      <c r="F18" s="38" t="s">
        <v>31</v>
      </c>
      <c r="G18" s="48">
        <f>G19</f>
        <v>0</v>
      </c>
      <c r="H18" s="48">
        <f>H19</f>
        <v>0</v>
      </c>
      <c r="I18" s="27">
        <f t="shared" si="0"/>
        <v>0</v>
      </c>
    </row>
    <row r="19" spans="2:9" ht="18.75" hidden="1">
      <c r="B19" s="22"/>
      <c r="C19" s="39">
        <v>250404</v>
      </c>
      <c r="D19" s="4" t="s">
        <v>29</v>
      </c>
      <c r="E19" s="34" t="s">
        <v>30</v>
      </c>
      <c r="F19" s="3"/>
      <c r="G19" s="36"/>
      <c r="H19" s="36"/>
      <c r="I19" s="8">
        <f t="shared" si="0"/>
        <v>0</v>
      </c>
    </row>
    <row r="20" spans="2:9" ht="56.25" hidden="1">
      <c r="B20" s="22"/>
      <c r="C20" s="37"/>
      <c r="D20" s="30"/>
      <c r="E20" s="25" t="s">
        <v>32</v>
      </c>
      <c r="F20" s="38"/>
      <c r="G20" s="49">
        <f>G21</f>
        <v>0</v>
      </c>
      <c r="H20" s="49">
        <f>H21</f>
        <v>0</v>
      </c>
      <c r="I20" s="27">
        <f t="shared" si="0"/>
        <v>0</v>
      </c>
    </row>
    <row r="21" spans="2:9" ht="37.5" hidden="1">
      <c r="B21" s="22"/>
      <c r="C21" s="39" t="s">
        <v>33</v>
      </c>
      <c r="D21" s="40" t="s">
        <v>26</v>
      </c>
      <c r="E21" s="5" t="s">
        <v>34</v>
      </c>
      <c r="F21" s="3"/>
      <c r="G21" s="36"/>
      <c r="H21" s="36"/>
      <c r="I21" s="8">
        <f t="shared" si="0"/>
        <v>0</v>
      </c>
    </row>
    <row r="22" spans="2:9" ht="117" customHeight="1">
      <c r="B22" s="22"/>
      <c r="C22" s="37"/>
      <c r="D22" s="30"/>
      <c r="E22" s="25" t="s">
        <v>258</v>
      </c>
      <c r="F22" s="38" t="s">
        <v>259</v>
      </c>
      <c r="G22" s="33">
        <f>G23</f>
        <v>0</v>
      </c>
      <c r="H22" s="33">
        <f>H23</f>
        <v>410000</v>
      </c>
      <c r="I22" s="27">
        <f t="shared" si="0"/>
        <v>410000</v>
      </c>
    </row>
    <row r="23" spans="2:9" ht="18.75">
      <c r="B23" s="22"/>
      <c r="C23" s="50">
        <v>250380</v>
      </c>
      <c r="D23" s="51" t="s">
        <v>178</v>
      </c>
      <c r="E23" s="34" t="s">
        <v>41</v>
      </c>
      <c r="F23" s="52"/>
      <c r="G23" s="53"/>
      <c r="H23" s="53">
        <v>410000</v>
      </c>
      <c r="I23" s="54">
        <f t="shared" si="0"/>
        <v>410000</v>
      </c>
    </row>
    <row r="24" spans="2:9" ht="58.5">
      <c r="B24" s="22"/>
      <c r="C24" s="37"/>
      <c r="D24" s="30"/>
      <c r="E24" s="25" t="s">
        <v>27</v>
      </c>
      <c r="F24" s="38" t="s">
        <v>256</v>
      </c>
      <c r="G24" s="33"/>
      <c r="H24" s="55">
        <v>-410000</v>
      </c>
      <c r="I24" s="27">
        <f t="shared" si="0"/>
        <v>-410000</v>
      </c>
    </row>
    <row r="25" spans="2:9" ht="18.75">
      <c r="B25" s="22"/>
      <c r="C25" s="50">
        <v>150101</v>
      </c>
      <c r="D25" s="51" t="s">
        <v>63</v>
      </c>
      <c r="E25" s="34" t="s">
        <v>36</v>
      </c>
      <c r="F25" s="52"/>
      <c r="G25" s="55"/>
      <c r="H25" s="55">
        <v>-410000</v>
      </c>
      <c r="I25" s="27">
        <f t="shared" si="0"/>
        <v>-410000</v>
      </c>
    </row>
    <row r="26" spans="2:9" ht="33.75" customHeight="1">
      <c r="B26" s="37"/>
      <c r="C26" s="37"/>
      <c r="D26" s="30"/>
      <c r="E26" s="56" t="s">
        <v>37</v>
      </c>
      <c r="F26" s="57"/>
      <c r="G26" s="49">
        <f>G6+G10+G12+G14+G16+G18+G20+G22+G24</f>
        <v>12000</v>
      </c>
      <c r="H26" s="49">
        <f>H6+H10+H12+H14+H16+H18+H20+H22+H24</f>
        <v>0</v>
      </c>
      <c r="I26" s="49">
        <f>I6+I10+I12+I14+I16+I18+I20+I22+I24</f>
        <v>12000</v>
      </c>
    </row>
    <row r="28" spans="2:9" ht="23.25" customHeight="1">
      <c r="B28" s="394" t="s">
        <v>38</v>
      </c>
      <c r="C28" s="394"/>
      <c r="D28" s="394"/>
      <c r="E28" s="394"/>
      <c r="F28" s="394"/>
      <c r="G28" s="394"/>
      <c r="H28" s="394"/>
      <c r="I28" s="394"/>
    </row>
    <row r="29" spans="2:17" ht="20.25" customHeight="1">
      <c r="B29" s="390" t="s">
        <v>39</v>
      </c>
      <c r="C29" s="390"/>
      <c r="D29" s="390"/>
      <c r="E29" s="390"/>
      <c r="F29" s="390"/>
      <c r="G29" s="390"/>
      <c r="H29" s="390"/>
      <c r="I29" s="390"/>
      <c r="J29" s="58"/>
      <c r="K29" s="58"/>
      <c r="L29" s="58"/>
      <c r="M29" s="58"/>
      <c r="N29" s="58"/>
      <c r="O29" s="58"/>
      <c r="P29" s="58"/>
      <c r="Q29" s="58"/>
    </row>
    <row r="30" spans="2:17" ht="19.5" customHeight="1">
      <c r="B30" s="390" t="s">
        <v>40</v>
      </c>
      <c r="C30" s="390"/>
      <c r="D30" s="390"/>
      <c r="E30" s="390"/>
      <c r="F30" s="390"/>
      <c r="G30" s="390"/>
      <c r="H30" s="390"/>
      <c r="I30" s="390"/>
      <c r="J30" s="58"/>
      <c r="K30" s="58"/>
      <c r="L30" s="58"/>
      <c r="M30" s="58"/>
      <c r="N30" s="58"/>
      <c r="O30" s="58"/>
      <c r="P30" s="58"/>
      <c r="Q30" s="58"/>
    </row>
  </sheetData>
  <mergeCells count="6">
    <mergeCell ref="B29:I29"/>
    <mergeCell ref="B30:I30"/>
    <mergeCell ref="B1:I1"/>
    <mergeCell ref="G2:K2"/>
    <mergeCell ref="B3:I3"/>
    <mergeCell ref="B28:I28"/>
  </mergeCells>
  <printOptions/>
  <pageMargins left="0.75" right="0.75" top="1" bottom="1" header="0.5" footer="0.5"/>
  <pageSetup fitToHeight="1"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sheetPr>
    <pageSetUpPr fitToPage="1"/>
  </sheetPr>
  <dimension ref="A1:Q116"/>
  <sheetViews>
    <sheetView zoomScale="50" zoomScaleNormal="50" workbookViewId="0" topLeftCell="A1">
      <pane xSplit="4" ySplit="8" topLeftCell="E9" activePane="bottomRight" state="frozen"/>
      <selection pane="topLeft" activeCell="A1" sqref="A1"/>
      <selection pane="topRight" activeCell="E1" sqref="E1"/>
      <selection pane="bottomLeft" activeCell="A9" sqref="A9"/>
      <selection pane="bottomRight" activeCell="R3" sqref="R3"/>
    </sheetView>
  </sheetViews>
  <sheetFormatPr defaultColWidth="9.140625" defaultRowHeight="12.75"/>
  <cols>
    <col min="1" max="1" width="9.140625" style="59" customWidth="1"/>
    <col min="2" max="2" width="12.57421875" style="59" customWidth="1"/>
    <col min="3" max="3" width="9.421875" style="59" customWidth="1"/>
    <col min="4" max="4" width="64.7109375" style="59" customWidth="1"/>
    <col min="5" max="5" width="15.57421875" style="59" customWidth="1"/>
    <col min="6" max="6" width="16.421875" style="59" customWidth="1"/>
    <col min="7" max="7" width="17.28125" style="59" customWidth="1"/>
    <col min="8" max="8" width="15.7109375" style="59" customWidth="1"/>
    <col min="9" max="9" width="11.57421875" style="59" customWidth="1"/>
    <col min="10" max="10" width="13.421875" style="59" customWidth="1"/>
    <col min="11" max="11" width="10.8515625" style="59" customWidth="1"/>
    <col min="12" max="12" width="10.28125" style="59" customWidth="1"/>
    <col min="13" max="13" width="10.00390625" style="59" customWidth="1"/>
    <col min="14" max="14" width="13.140625" style="59" customWidth="1"/>
    <col min="15" max="15" width="17.00390625" style="59" customWidth="1"/>
    <col min="16" max="16" width="25.421875" style="59" customWidth="1"/>
    <col min="17" max="16384" width="9.140625" style="59" customWidth="1"/>
  </cols>
  <sheetData>
    <row r="1" spans="1:17" ht="15.75">
      <c r="A1" s="391"/>
      <c r="B1" s="391"/>
      <c r="C1" s="391"/>
      <c r="D1" s="391"/>
      <c r="E1" s="391"/>
      <c r="F1" s="391"/>
      <c r="G1" s="391"/>
      <c r="H1" s="391"/>
      <c r="I1" s="391"/>
      <c r="J1" s="391"/>
      <c r="K1" s="391"/>
      <c r="L1" s="391"/>
      <c r="M1" s="391"/>
      <c r="N1" s="391"/>
      <c r="O1" s="391"/>
      <c r="P1" s="391"/>
      <c r="Q1" s="11"/>
    </row>
    <row r="2" spans="1:17" ht="51.75" customHeight="1">
      <c r="A2" s="12"/>
      <c r="B2" s="12"/>
      <c r="C2" s="12"/>
      <c r="D2" s="1"/>
      <c r="E2" s="60"/>
      <c r="F2" s="60"/>
      <c r="G2" s="60"/>
      <c r="H2" s="60"/>
      <c r="I2" s="60"/>
      <c r="J2" s="60"/>
      <c r="K2" s="60"/>
      <c r="L2" s="60"/>
      <c r="M2" s="376" t="s">
        <v>254</v>
      </c>
      <c r="N2" s="376"/>
      <c r="O2" s="376"/>
      <c r="P2" s="376"/>
      <c r="Q2" s="61"/>
    </row>
    <row r="3" spans="1:17" ht="84" customHeight="1">
      <c r="A3" s="392" t="s">
        <v>43</v>
      </c>
      <c r="B3" s="393"/>
      <c r="C3" s="393"/>
      <c r="D3" s="393"/>
      <c r="E3" s="393"/>
      <c r="F3" s="393"/>
      <c r="G3" s="393"/>
      <c r="H3" s="393"/>
      <c r="I3" s="393"/>
      <c r="J3" s="393"/>
      <c r="K3" s="393"/>
      <c r="L3" s="393"/>
      <c r="M3" s="393"/>
      <c r="N3" s="393"/>
      <c r="O3" s="393"/>
      <c r="P3" s="393"/>
      <c r="Q3" s="9"/>
    </row>
    <row r="4" spans="1:17" ht="19.5" thickBot="1">
      <c r="A4" s="62"/>
      <c r="B4" s="63"/>
      <c r="C4" s="63"/>
      <c r="D4" s="16"/>
      <c r="E4" s="16"/>
      <c r="F4" s="16"/>
      <c r="G4" s="17"/>
      <c r="H4" s="16"/>
      <c r="I4" s="16"/>
      <c r="J4" s="64" t="s">
        <v>44</v>
      </c>
      <c r="K4" s="65"/>
      <c r="L4" s="65"/>
      <c r="M4" s="65"/>
      <c r="N4" s="65"/>
      <c r="O4" s="65"/>
      <c r="P4" s="66" t="s">
        <v>5</v>
      </c>
      <c r="Q4" s="9"/>
    </row>
    <row r="5" spans="1:17" ht="21" customHeight="1">
      <c r="A5" s="395" t="s">
        <v>45</v>
      </c>
      <c r="B5" s="398" t="s">
        <v>46</v>
      </c>
      <c r="C5" s="401" t="s">
        <v>8</v>
      </c>
      <c r="D5" s="403" t="s">
        <v>47</v>
      </c>
      <c r="E5" s="406" t="s">
        <v>11</v>
      </c>
      <c r="F5" s="374"/>
      <c r="G5" s="374"/>
      <c r="H5" s="374"/>
      <c r="I5" s="374"/>
      <c r="J5" s="374" t="s">
        <v>12</v>
      </c>
      <c r="K5" s="374"/>
      <c r="L5" s="374"/>
      <c r="M5" s="374"/>
      <c r="N5" s="374"/>
      <c r="O5" s="407"/>
      <c r="P5" s="374" t="s">
        <v>48</v>
      </c>
      <c r="Q5" s="9"/>
    </row>
    <row r="6" spans="1:17" ht="12.75">
      <c r="A6" s="396"/>
      <c r="B6" s="399"/>
      <c r="C6" s="401"/>
      <c r="D6" s="404"/>
      <c r="E6" s="413" t="s">
        <v>49</v>
      </c>
      <c r="F6" s="421" t="s">
        <v>50</v>
      </c>
      <c r="G6" s="409" t="s">
        <v>51</v>
      </c>
      <c r="H6" s="404"/>
      <c r="I6" s="410" t="s">
        <v>52</v>
      </c>
      <c r="J6" s="404" t="s">
        <v>49</v>
      </c>
      <c r="K6" s="419" t="s">
        <v>50</v>
      </c>
      <c r="L6" s="404" t="s">
        <v>51</v>
      </c>
      <c r="M6" s="420"/>
      <c r="N6" s="421" t="s">
        <v>52</v>
      </c>
      <c r="O6" s="67" t="s">
        <v>51</v>
      </c>
      <c r="P6" s="374"/>
      <c r="Q6" s="9"/>
    </row>
    <row r="7" spans="1:17" ht="12.75">
      <c r="A7" s="396"/>
      <c r="B7" s="399"/>
      <c r="C7" s="401"/>
      <c r="D7" s="404"/>
      <c r="E7" s="413"/>
      <c r="F7" s="421"/>
      <c r="G7" s="413" t="s">
        <v>53</v>
      </c>
      <c r="H7" s="404" t="s">
        <v>54</v>
      </c>
      <c r="I7" s="411"/>
      <c r="J7" s="404"/>
      <c r="K7" s="411"/>
      <c r="L7" s="404" t="s">
        <v>53</v>
      </c>
      <c r="M7" s="413" t="s">
        <v>54</v>
      </c>
      <c r="N7" s="421"/>
      <c r="O7" s="415" t="s">
        <v>55</v>
      </c>
      <c r="P7" s="374"/>
      <c r="Q7" s="9"/>
    </row>
    <row r="8" spans="1:17" ht="75.75" customHeight="1" thickBot="1">
      <c r="A8" s="397"/>
      <c r="B8" s="400"/>
      <c r="C8" s="402"/>
      <c r="D8" s="405"/>
      <c r="E8" s="414"/>
      <c r="F8" s="422"/>
      <c r="G8" s="414"/>
      <c r="H8" s="405"/>
      <c r="I8" s="412"/>
      <c r="J8" s="405"/>
      <c r="K8" s="412"/>
      <c r="L8" s="405"/>
      <c r="M8" s="414"/>
      <c r="N8" s="422"/>
      <c r="O8" s="416"/>
      <c r="P8" s="408"/>
      <c r="Q8" s="9"/>
    </row>
    <row r="9" spans="1:17" ht="27.75" customHeight="1" thickBot="1">
      <c r="A9" s="68"/>
      <c r="B9" s="69" t="s">
        <v>56</v>
      </c>
      <c r="C9" s="70"/>
      <c r="D9" s="71" t="s">
        <v>27</v>
      </c>
      <c r="E9" s="72">
        <f>SUM(E10:E15)</f>
        <v>67000</v>
      </c>
      <c r="F9" s="73">
        <f>SUM(F10:F15)</f>
        <v>67000</v>
      </c>
      <c r="G9" s="72">
        <f>SUM(G10:G15)</f>
        <v>0</v>
      </c>
      <c r="H9" s="73">
        <f>SUM(H10:H15)</f>
        <v>61800</v>
      </c>
      <c r="I9" s="72">
        <f>SUM(I10:I15)</f>
        <v>0</v>
      </c>
      <c r="J9" s="73">
        <f>N9+K9</f>
        <v>-410000</v>
      </c>
      <c r="K9" s="72">
        <f>SUM(K10:K15)-K14</f>
        <v>0</v>
      </c>
      <c r="L9" s="72">
        <f>SUM(L10:L15)-L14</f>
        <v>0</v>
      </c>
      <c r="M9" s="72">
        <f>SUM(M10:M15)-M14</f>
        <v>0</v>
      </c>
      <c r="N9" s="72">
        <f>SUM(N10:N15)-N14</f>
        <v>-410000</v>
      </c>
      <c r="O9" s="72">
        <f>SUM(O10:O15)-O14</f>
        <v>-410000</v>
      </c>
      <c r="P9" s="74">
        <f>E9+J9</f>
        <v>-343000</v>
      </c>
      <c r="Q9" s="28"/>
    </row>
    <row r="10" spans="1:16" ht="23.25">
      <c r="A10" s="75"/>
      <c r="B10" s="76" t="s">
        <v>57</v>
      </c>
      <c r="C10" s="77" t="s">
        <v>58</v>
      </c>
      <c r="D10" s="78" t="s">
        <v>59</v>
      </c>
      <c r="E10" s="79">
        <f>F10+I10</f>
        <v>67000</v>
      </c>
      <c r="F10" s="80">
        <v>67000</v>
      </c>
      <c r="G10" s="81"/>
      <c r="H10" s="80">
        <v>61800</v>
      </c>
      <c r="I10" s="81"/>
      <c r="J10" s="82">
        <f aca="true" t="shared" si="0" ref="J10:J76">N10+K10</f>
        <v>0</v>
      </c>
      <c r="K10" s="81"/>
      <c r="L10" s="80"/>
      <c r="M10" s="81"/>
      <c r="N10" s="80"/>
      <c r="O10" s="81"/>
      <c r="P10" s="74">
        <f aca="true" t="shared" si="1" ref="P10:P76">E10+J10</f>
        <v>67000</v>
      </c>
    </row>
    <row r="11" spans="1:16" ht="37.5" hidden="1">
      <c r="A11" s="75"/>
      <c r="B11" s="83" t="s">
        <v>60</v>
      </c>
      <c r="C11" s="84">
        <v>1030</v>
      </c>
      <c r="D11" s="85" t="s">
        <v>61</v>
      </c>
      <c r="E11" s="86">
        <f>F11+I11</f>
        <v>0</v>
      </c>
      <c r="F11" s="87"/>
      <c r="G11" s="88"/>
      <c r="H11" s="87"/>
      <c r="I11" s="88"/>
      <c r="J11" s="73">
        <f t="shared" si="0"/>
        <v>0</v>
      </c>
      <c r="K11" s="88"/>
      <c r="L11" s="87"/>
      <c r="M11" s="88"/>
      <c r="N11" s="87"/>
      <c r="O11" s="88"/>
      <c r="P11" s="89">
        <f t="shared" si="1"/>
        <v>0</v>
      </c>
    </row>
    <row r="12" spans="1:16" ht="23.25">
      <c r="A12" s="75"/>
      <c r="B12" s="83">
        <v>120201</v>
      </c>
      <c r="C12" s="84" t="s">
        <v>62</v>
      </c>
      <c r="D12" s="85" t="s">
        <v>35</v>
      </c>
      <c r="E12" s="86">
        <f>F12+I12</f>
        <v>0</v>
      </c>
      <c r="F12" s="87"/>
      <c r="G12" s="88"/>
      <c r="H12" s="87"/>
      <c r="I12" s="88"/>
      <c r="J12" s="73">
        <f t="shared" si="0"/>
        <v>0</v>
      </c>
      <c r="K12" s="88"/>
      <c r="L12" s="87"/>
      <c r="M12" s="88"/>
      <c r="N12" s="87"/>
      <c r="O12" s="88"/>
      <c r="P12" s="90">
        <f t="shared" si="1"/>
        <v>0</v>
      </c>
    </row>
    <row r="13" spans="1:16" ht="23.25">
      <c r="A13" s="75"/>
      <c r="B13" s="83">
        <v>150101</v>
      </c>
      <c r="C13" s="84" t="s">
        <v>63</v>
      </c>
      <c r="D13" s="85" t="s">
        <v>36</v>
      </c>
      <c r="E13" s="86">
        <f>F13+I13</f>
        <v>0</v>
      </c>
      <c r="F13" s="87"/>
      <c r="G13" s="88"/>
      <c r="H13" s="87"/>
      <c r="I13" s="88"/>
      <c r="J13" s="73">
        <f t="shared" si="0"/>
        <v>-410000</v>
      </c>
      <c r="K13" s="88"/>
      <c r="L13" s="87"/>
      <c r="M13" s="88"/>
      <c r="N13" s="87">
        <v>-410000</v>
      </c>
      <c r="O13" s="88">
        <v>-410000</v>
      </c>
      <c r="P13" s="74">
        <f t="shared" si="1"/>
        <v>-410000</v>
      </c>
    </row>
    <row r="14" spans="1:16" ht="23.25">
      <c r="A14" s="91"/>
      <c r="B14" s="92"/>
      <c r="C14" s="93"/>
      <c r="D14" s="94" t="s">
        <v>64</v>
      </c>
      <c r="E14" s="95"/>
      <c r="F14" s="96"/>
      <c r="G14" s="97"/>
      <c r="H14" s="96"/>
      <c r="I14" s="97"/>
      <c r="J14" s="98">
        <f t="shared" si="0"/>
        <v>-410000</v>
      </c>
      <c r="K14" s="97"/>
      <c r="L14" s="96"/>
      <c r="M14" s="97"/>
      <c r="N14" s="96">
        <v>-410000</v>
      </c>
      <c r="O14" s="99">
        <v>-410000</v>
      </c>
      <c r="P14" s="100">
        <f t="shared" si="1"/>
        <v>-410000</v>
      </c>
    </row>
    <row r="15" spans="1:16" ht="23.25">
      <c r="A15" s="75"/>
      <c r="B15" s="76">
        <v>250404</v>
      </c>
      <c r="C15" s="77" t="s">
        <v>29</v>
      </c>
      <c r="D15" s="101" t="s">
        <v>65</v>
      </c>
      <c r="E15" s="79">
        <f>F15+I15</f>
        <v>0</v>
      </c>
      <c r="F15" s="80"/>
      <c r="G15" s="81"/>
      <c r="H15" s="80"/>
      <c r="I15" s="81"/>
      <c r="J15" s="102">
        <f t="shared" si="0"/>
        <v>0</v>
      </c>
      <c r="K15" s="81"/>
      <c r="L15" s="80"/>
      <c r="M15" s="81"/>
      <c r="N15" s="80"/>
      <c r="O15" s="81"/>
      <c r="P15" s="74">
        <f t="shared" si="1"/>
        <v>0</v>
      </c>
    </row>
    <row r="16" spans="1:16" ht="23.25">
      <c r="A16" s="103"/>
      <c r="B16" s="69" t="s">
        <v>66</v>
      </c>
      <c r="C16" s="84"/>
      <c r="D16" s="104" t="s">
        <v>67</v>
      </c>
      <c r="E16" s="72">
        <f>SUM(E18:E27)</f>
        <v>117930</v>
      </c>
      <c r="F16" s="73">
        <f>SUM(F18:F27)</f>
        <v>117930</v>
      </c>
      <c r="G16" s="72">
        <f>SUM(G18:G27)</f>
        <v>0</v>
      </c>
      <c r="H16" s="73">
        <f>SUM(H18:H27)</f>
        <v>0</v>
      </c>
      <c r="I16" s="72">
        <f>SUM(I18:I27)</f>
        <v>0</v>
      </c>
      <c r="J16" s="73">
        <f t="shared" si="0"/>
        <v>0</v>
      </c>
      <c r="K16" s="72">
        <f>SUM(K18:K27)</f>
        <v>0</v>
      </c>
      <c r="L16" s="73">
        <f>SUM(L18:L27)</f>
        <v>0</v>
      </c>
      <c r="M16" s="72">
        <f>SUM(M18:M27)</f>
        <v>0</v>
      </c>
      <c r="N16" s="73">
        <f>SUM(N18:N27)</f>
        <v>0</v>
      </c>
      <c r="O16" s="72">
        <f>SUM(O18:O27)</f>
        <v>0</v>
      </c>
      <c r="P16" s="74">
        <f t="shared" si="1"/>
        <v>117930</v>
      </c>
    </row>
    <row r="17" spans="1:16" ht="15" customHeight="1">
      <c r="A17" s="75"/>
      <c r="B17" s="105"/>
      <c r="C17" s="77"/>
      <c r="D17" s="106"/>
      <c r="E17" s="79"/>
      <c r="F17" s="80"/>
      <c r="G17" s="81"/>
      <c r="H17" s="80"/>
      <c r="I17" s="81"/>
      <c r="J17" s="82"/>
      <c r="K17" s="81"/>
      <c r="L17" s="80"/>
      <c r="M17" s="81"/>
      <c r="N17" s="80"/>
      <c r="O17" s="81"/>
      <c r="P17" s="89">
        <f t="shared" si="1"/>
        <v>0</v>
      </c>
    </row>
    <row r="18" spans="1:16" ht="23.25">
      <c r="A18" s="75"/>
      <c r="B18" s="107" t="s">
        <v>68</v>
      </c>
      <c r="C18" s="84" t="s">
        <v>69</v>
      </c>
      <c r="D18" s="108" t="s">
        <v>70</v>
      </c>
      <c r="E18" s="86">
        <f aca="true" t="shared" si="2" ref="E18:E27">F18+I18</f>
        <v>41400</v>
      </c>
      <c r="F18" s="87">
        <v>41400</v>
      </c>
      <c r="G18" s="88"/>
      <c r="H18" s="87"/>
      <c r="I18" s="88"/>
      <c r="J18" s="73">
        <f t="shared" si="0"/>
        <v>0</v>
      </c>
      <c r="K18" s="88"/>
      <c r="L18" s="87"/>
      <c r="M18" s="88"/>
      <c r="N18" s="87"/>
      <c r="O18" s="88"/>
      <c r="P18" s="74">
        <f t="shared" si="1"/>
        <v>41400</v>
      </c>
    </row>
    <row r="19" spans="1:16" ht="46.5" customHeight="1">
      <c r="A19" s="75"/>
      <c r="B19" s="76" t="s">
        <v>71</v>
      </c>
      <c r="C19" s="77" t="s">
        <v>72</v>
      </c>
      <c r="D19" s="109" t="s">
        <v>73</v>
      </c>
      <c r="E19" s="79">
        <f t="shared" si="2"/>
        <v>64000</v>
      </c>
      <c r="F19" s="80">
        <v>64000</v>
      </c>
      <c r="G19" s="81"/>
      <c r="H19" s="80"/>
      <c r="I19" s="81"/>
      <c r="J19" s="82">
        <f t="shared" si="0"/>
        <v>0</v>
      </c>
      <c r="K19" s="81"/>
      <c r="L19" s="80"/>
      <c r="M19" s="81"/>
      <c r="N19" s="80"/>
      <c r="O19" s="81"/>
      <c r="P19" s="89">
        <f t="shared" si="1"/>
        <v>64000</v>
      </c>
    </row>
    <row r="20" spans="1:16" ht="23.25" hidden="1">
      <c r="A20" s="75"/>
      <c r="B20" s="107" t="s">
        <v>33</v>
      </c>
      <c r="C20" s="84">
        <v>1040</v>
      </c>
      <c r="D20" s="110" t="s">
        <v>74</v>
      </c>
      <c r="E20" s="86">
        <f t="shared" si="2"/>
        <v>0</v>
      </c>
      <c r="F20" s="87"/>
      <c r="G20" s="88"/>
      <c r="H20" s="87"/>
      <c r="I20" s="88"/>
      <c r="J20" s="73">
        <f t="shared" si="0"/>
        <v>0</v>
      </c>
      <c r="K20" s="88"/>
      <c r="L20" s="87"/>
      <c r="M20" s="88"/>
      <c r="N20" s="87"/>
      <c r="O20" s="88"/>
      <c r="P20" s="74">
        <f t="shared" si="1"/>
        <v>0</v>
      </c>
    </row>
    <row r="21" spans="1:16" ht="38.25">
      <c r="A21" s="75"/>
      <c r="B21" s="76" t="s">
        <v>75</v>
      </c>
      <c r="C21" s="77">
        <v>1040</v>
      </c>
      <c r="D21" s="111" t="s">
        <v>76</v>
      </c>
      <c r="E21" s="79">
        <f t="shared" si="2"/>
        <v>530</v>
      </c>
      <c r="F21" s="80">
        <v>530</v>
      </c>
      <c r="G21" s="81"/>
      <c r="H21" s="80"/>
      <c r="I21" s="81"/>
      <c r="J21" s="82">
        <f t="shared" si="0"/>
        <v>0</v>
      </c>
      <c r="K21" s="81"/>
      <c r="L21" s="80"/>
      <c r="M21" s="81"/>
      <c r="N21" s="80"/>
      <c r="O21" s="81"/>
      <c r="P21" s="89">
        <f t="shared" si="1"/>
        <v>530</v>
      </c>
    </row>
    <row r="22" spans="1:16" ht="49.5" customHeight="1" hidden="1">
      <c r="A22" s="75"/>
      <c r="B22" s="107" t="s">
        <v>25</v>
      </c>
      <c r="C22" s="84">
        <v>1040</v>
      </c>
      <c r="D22" s="112" t="s">
        <v>77</v>
      </c>
      <c r="E22" s="86">
        <f t="shared" si="2"/>
        <v>0</v>
      </c>
      <c r="F22" s="87"/>
      <c r="G22" s="88"/>
      <c r="H22" s="87"/>
      <c r="I22" s="88"/>
      <c r="J22" s="73">
        <f t="shared" si="0"/>
        <v>0</v>
      </c>
      <c r="K22" s="88"/>
      <c r="L22" s="87"/>
      <c r="M22" s="88"/>
      <c r="N22" s="87"/>
      <c r="O22" s="88"/>
      <c r="P22" s="74">
        <f t="shared" si="1"/>
        <v>0</v>
      </c>
    </row>
    <row r="23" spans="1:16" ht="60" customHeight="1" thickBot="1">
      <c r="A23" s="75"/>
      <c r="B23" s="113">
        <v>210105</v>
      </c>
      <c r="C23" s="114" t="s">
        <v>78</v>
      </c>
      <c r="D23" s="115" t="s">
        <v>79</v>
      </c>
      <c r="E23" s="116">
        <f t="shared" si="2"/>
        <v>12000</v>
      </c>
      <c r="F23" s="117">
        <v>12000</v>
      </c>
      <c r="G23" s="118"/>
      <c r="H23" s="117"/>
      <c r="I23" s="118"/>
      <c r="J23" s="119">
        <f t="shared" si="0"/>
        <v>0</v>
      </c>
      <c r="K23" s="118"/>
      <c r="L23" s="117"/>
      <c r="M23" s="118"/>
      <c r="N23" s="117"/>
      <c r="O23" s="118"/>
      <c r="P23" s="89">
        <f t="shared" si="1"/>
        <v>12000</v>
      </c>
    </row>
    <row r="24" spans="1:16" ht="44.25" customHeight="1" hidden="1">
      <c r="A24" s="75"/>
      <c r="B24" s="120" t="s">
        <v>80</v>
      </c>
      <c r="C24" s="77">
        <v>1020</v>
      </c>
      <c r="D24" s="121" t="s">
        <v>81</v>
      </c>
      <c r="E24" s="79">
        <f t="shared" si="2"/>
        <v>0</v>
      </c>
      <c r="F24" s="80"/>
      <c r="G24" s="81"/>
      <c r="H24" s="80"/>
      <c r="I24" s="81"/>
      <c r="J24" s="82">
        <f t="shared" si="0"/>
        <v>0</v>
      </c>
      <c r="K24" s="81"/>
      <c r="L24" s="80"/>
      <c r="M24" s="81"/>
      <c r="N24" s="80"/>
      <c r="O24" s="81"/>
      <c r="P24" s="122">
        <f t="shared" si="1"/>
        <v>0</v>
      </c>
    </row>
    <row r="25" spans="1:16" ht="25.5" customHeight="1" hidden="1">
      <c r="A25" s="75"/>
      <c r="B25" s="107">
        <v>130102</v>
      </c>
      <c r="C25" s="84" t="s">
        <v>82</v>
      </c>
      <c r="D25" s="110" t="s">
        <v>83</v>
      </c>
      <c r="E25" s="86">
        <f t="shared" si="2"/>
        <v>0</v>
      </c>
      <c r="F25" s="87"/>
      <c r="G25" s="88"/>
      <c r="H25" s="87"/>
      <c r="I25" s="88"/>
      <c r="J25" s="73">
        <f t="shared" si="0"/>
        <v>0</v>
      </c>
      <c r="K25" s="88"/>
      <c r="L25" s="87"/>
      <c r="M25" s="88"/>
      <c r="N25" s="87"/>
      <c r="O25" s="88"/>
      <c r="P25" s="74">
        <f t="shared" si="1"/>
        <v>0</v>
      </c>
    </row>
    <row r="26" spans="1:16" ht="30.75" customHeight="1" hidden="1">
      <c r="A26" s="75"/>
      <c r="B26" s="76">
        <v>130110</v>
      </c>
      <c r="C26" s="77" t="s">
        <v>82</v>
      </c>
      <c r="D26" s="101" t="s">
        <v>84</v>
      </c>
      <c r="E26" s="79">
        <f t="shared" si="2"/>
        <v>0</v>
      </c>
      <c r="F26" s="80"/>
      <c r="G26" s="81"/>
      <c r="H26" s="80"/>
      <c r="I26" s="81"/>
      <c r="J26" s="82">
        <f t="shared" si="0"/>
        <v>0</v>
      </c>
      <c r="K26" s="81"/>
      <c r="L26" s="80"/>
      <c r="M26" s="81"/>
      <c r="N26" s="80"/>
      <c r="O26" s="81"/>
      <c r="P26" s="89">
        <f t="shared" si="1"/>
        <v>0</v>
      </c>
    </row>
    <row r="27" spans="1:16" ht="75.75" hidden="1">
      <c r="A27" s="75"/>
      <c r="B27" s="107">
        <v>130203</v>
      </c>
      <c r="C27" s="84" t="s">
        <v>82</v>
      </c>
      <c r="D27" s="112" t="s">
        <v>85</v>
      </c>
      <c r="E27" s="86">
        <f t="shared" si="2"/>
        <v>0</v>
      </c>
      <c r="F27" s="87"/>
      <c r="G27" s="88"/>
      <c r="H27" s="87"/>
      <c r="I27" s="88"/>
      <c r="J27" s="73">
        <f t="shared" si="0"/>
        <v>0</v>
      </c>
      <c r="K27" s="88"/>
      <c r="L27" s="87"/>
      <c r="M27" s="88"/>
      <c r="N27" s="87"/>
      <c r="O27" s="88"/>
      <c r="P27" s="74">
        <f t="shared" si="1"/>
        <v>0</v>
      </c>
    </row>
    <row r="28" spans="1:16" ht="24" thickBot="1">
      <c r="A28" s="123"/>
      <c r="B28" s="124">
        <v>10</v>
      </c>
      <c r="C28" s="125"/>
      <c r="D28" s="126" t="s">
        <v>86</v>
      </c>
      <c r="E28" s="127">
        <f aca="true" t="shared" si="3" ref="E28:O28">SUM(E29:E36)</f>
        <v>36000</v>
      </c>
      <c r="F28" s="82">
        <f t="shared" si="3"/>
        <v>36000</v>
      </c>
      <c r="G28" s="127">
        <f t="shared" si="3"/>
        <v>0</v>
      </c>
      <c r="H28" s="82">
        <f t="shared" si="3"/>
        <v>16000</v>
      </c>
      <c r="I28" s="127">
        <f t="shared" si="3"/>
        <v>0</v>
      </c>
      <c r="J28" s="82">
        <f t="shared" si="0"/>
        <v>0</v>
      </c>
      <c r="K28" s="127">
        <f t="shared" si="3"/>
        <v>0</v>
      </c>
      <c r="L28" s="82">
        <f t="shared" si="3"/>
        <v>0</v>
      </c>
      <c r="M28" s="127">
        <f t="shared" si="3"/>
        <v>0</v>
      </c>
      <c r="N28" s="82">
        <f t="shared" si="3"/>
        <v>0</v>
      </c>
      <c r="O28" s="127">
        <f t="shared" si="3"/>
        <v>0</v>
      </c>
      <c r="P28" s="89">
        <f t="shared" si="1"/>
        <v>36000</v>
      </c>
    </row>
    <row r="29" spans="1:16" ht="64.5" customHeight="1" thickBot="1">
      <c r="A29" s="128"/>
      <c r="B29" s="107" t="s">
        <v>87</v>
      </c>
      <c r="C29" s="84" t="s">
        <v>88</v>
      </c>
      <c r="D29" s="112" t="s">
        <v>89</v>
      </c>
      <c r="E29" s="86">
        <f aca="true" t="shared" si="4" ref="E29:E35">F29+I29</f>
        <v>36000</v>
      </c>
      <c r="F29" s="87">
        <v>36000</v>
      </c>
      <c r="G29" s="88"/>
      <c r="H29" s="87">
        <v>16000</v>
      </c>
      <c r="I29" s="88"/>
      <c r="J29" s="73">
        <f t="shared" si="0"/>
        <v>0</v>
      </c>
      <c r="K29" s="88"/>
      <c r="L29" s="87"/>
      <c r="M29" s="88"/>
      <c r="N29" s="87"/>
      <c r="O29" s="88"/>
      <c r="P29" s="74">
        <f t="shared" si="1"/>
        <v>36000</v>
      </c>
    </row>
    <row r="30" spans="1:16" ht="38.25" hidden="1">
      <c r="A30" s="75"/>
      <c r="B30" s="120" t="s">
        <v>90</v>
      </c>
      <c r="C30" s="77" t="s">
        <v>91</v>
      </c>
      <c r="D30" s="111" t="s">
        <v>92</v>
      </c>
      <c r="E30" s="86">
        <f t="shared" si="4"/>
        <v>0</v>
      </c>
      <c r="F30" s="80"/>
      <c r="G30" s="81"/>
      <c r="H30" s="80"/>
      <c r="I30" s="81"/>
      <c r="J30" s="82">
        <f t="shared" si="0"/>
        <v>0</v>
      </c>
      <c r="K30" s="81"/>
      <c r="L30" s="80"/>
      <c r="M30" s="81"/>
      <c r="N30" s="80"/>
      <c r="O30" s="81"/>
      <c r="P30" s="89">
        <f t="shared" si="1"/>
        <v>0</v>
      </c>
    </row>
    <row r="31" spans="1:16" ht="38.25" hidden="1">
      <c r="A31" s="75"/>
      <c r="B31" s="129" t="s">
        <v>93</v>
      </c>
      <c r="C31" s="84" t="s">
        <v>94</v>
      </c>
      <c r="D31" s="112" t="s">
        <v>95</v>
      </c>
      <c r="E31" s="86">
        <f t="shared" si="4"/>
        <v>0</v>
      </c>
      <c r="F31" s="87"/>
      <c r="G31" s="88"/>
      <c r="H31" s="87"/>
      <c r="I31" s="88"/>
      <c r="J31" s="73">
        <f t="shared" si="0"/>
        <v>0</v>
      </c>
      <c r="K31" s="88"/>
      <c r="L31" s="87"/>
      <c r="M31" s="88"/>
      <c r="N31" s="87"/>
      <c r="O31" s="88"/>
      <c r="P31" s="74">
        <f t="shared" si="1"/>
        <v>0</v>
      </c>
    </row>
    <row r="32" spans="1:16" ht="39" hidden="1" thickBot="1">
      <c r="A32" s="75"/>
      <c r="B32" s="120" t="s">
        <v>96</v>
      </c>
      <c r="C32" s="77" t="s">
        <v>94</v>
      </c>
      <c r="D32" s="111" t="s">
        <v>97</v>
      </c>
      <c r="E32" s="86">
        <f t="shared" si="4"/>
        <v>0</v>
      </c>
      <c r="F32" s="80"/>
      <c r="G32" s="130"/>
      <c r="H32" s="80"/>
      <c r="I32" s="81"/>
      <c r="J32" s="82">
        <f t="shared" si="0"/>
        <v>0</v>
      </c>
      <c r="K32" s="81"/>
      <c r="L32" s="80"/>
      <c r="M32" s="81"/>
      <c r="N32" s="80"/>
      <c r="O32" s="81"/>
      <c r="P32" s="89">
        <f t="shared" si="1"/>
        <v>0</v>
      </c>
    </row>
    <row r="33" spans="1:16" ht="39" hidden="1" thickBot="1">
      <c r="A33" s="75"/>
      <c r="B33" s="131" t="s">
        <v>98</v>
      </c>
      <c r="C33" s="132" t="s">
        <v>94</v>
      </c>
      <c r="D33" s="133" t="s">
        <v>99</v>
      </c>
      <c r="E33" s="86">
        <f t="shared" si="4"/>
        <v>0</v>
      </c>
      <c r="F33" s="134"/>
      <c r="G33" s="135"/>
      <c r="H33" s="134"/>
      <c r="I33" s="135"/>
      <c r="J33" s="136">
        <f t="shared" si="0"/>
        <v>0</v>
      </c>
      <c r="K33" s="135"/>
      <c r="L33" s="134"/>
      <c r="M33" s="135"/>
      <c r="N33" s="134"/>
      <c r="O33" s="135"/>
      <c r="P33" s="122">
        <f t="shared" si="1"/>
        <v>0</v>
      </c>
    </row>
    <row r="34" spans="1:16" ht="23.25" hidden="1">
      <c r="A34" s="75"/>
      <c r="B34" s="76" t="s">
        <v>100</v>
      </c>
      <c r="C34" s="77" t="s">
        <v>94</v>
      </c>
      <c r="D34" s="101" t="s">
        <v>101</v>
      </c>
      <c r="E34" s="86">
        <f t="shared" si="4"/>
        <v>0</v>
      </c>
      <c r="F34" s="80"/>
      <c r="G34" s="130"/>
      <c r="H34" s="80"/>
      <c r="I34" s="81"/>
      <c r="J34" s="82">
        <f t="shared" si="0"/>
        <v>0</v>
      </c>
      <c r="K34" s="81"/>
      <c r="L34" s="80"/>
      <c r="M34" s="81"/>
      <c r="N34" s="80"/>
      <c r="O34" s="81"/>
      <c r="P34" s="122">
        <f t="shared" si="1"/>
        <v>0</v>
      </c>
    </row>
    <row r="35" spans="1:16" ht="48.75" customHeight="1" hidden="1">
      <c r="A35" s="75"/>
      <c r="B35" s="107" t="s">
        <v>102</v>
      </c>
      <c r="C35" s="84" t="s">
        <v>94</v>
      </c>
      <c r="D35" s="112" t="s">
        <v>103</v>
      </c>
      <c r="E35" s="86">
        <f t="shared" si="4"/>
        <v>0</v>
      </c>
      <c r="F35" s="87"/>
      <c r="G35" s="88"/>
      <c r="H35" s="87"/>
      <c r="I35" s="88"/>
      <c r="J35" s="73">
        <f t="shared" si="0"/>
        <v>0</v>
      </c>
      <c r="K35" s="88"/>
      <c r="L35" s="87"/>
      <c r="M35" s="88"/>
      <c r="N35" s="87"/>
      <c r="O35" s="88"/>
      <c r="P35" s="74">
        <f t="shared" si="1"/>
        <v>0</v>
      </c>
    </row>
    <row r="36" spans="1:16" ht="23.25" hidden="1">
      <c r="A36" s="75"/>
      <c r="B36" s="76"/>
      <c r="C36" s="77"/>
      <c r="D36" s="111"/>
      <c r="E36" s="137"/>
      <c r="F36" s="80"/>
      <c r="G36" s="81"/>
      <c r="H36" s="80"/>
      <c r="I36" s="81"/>
      <c r="J36" s="82">
        <f t="shared" si="0"/>
        <v>0</v>
      </c>
      <c r="K36" s="81"/>
      <c r="L36" s="80"/>
      <c r="M36" s="81"/>
      <c r="N36" s="80"/>
      <c r="O36" s="81"/>
      <c r="P36" s="89">
        <f t="shared" si="1"/>
        <v>0</v>
      </c>
    </row>
    <row r="37" spans="1:16" ht="68.25" hidden="1">
      <c r="A37" s="138"/>
      <c r="B37" s="69">
        <v>15</v>
      </c>
      <c r="C37" s="139"/>
      <c r="D37" s="140" t="s">
        <v>104</v>
      </c>
      <c r="E37" s="141">
        <f aca="true" t="shared" si="5" ref="E37:P37">E39+E41+E43+E45+E47+E50+E52+E54+E56+E58+E60+E62+E64+E66+E68+E70+E72+E74+E76+E78+E80+E82+E84+E86+E88+E90+E92+E93+E94+E95+E96+E100</f>
        <v>0</v>
      </c>
      <c r="F37" s="142">
        <f t="shared" si="5"/>
        <v>0</v>
      </c>
      <c r="G37" s="141">
        <f t="shared" si="5"/>
        <v>0</v>
      </c>
      <c r="H37" s="142">
        <f t="shared" si="5"/>
        <v>0</v>
      </c>
      <c r="I37" s="141">
        <f t="shared" si="5"/>
        <v>0</v>
      </c>
      <c r="J37" s="142">
        <f t="shared" si="5"/>
        <v>0</v>
      </c>
      <c r="K37" s="141">
        <f t="shared" si="5"/>
        <v>0</v>
      </c>
      <c r="L37" s="142">
        <f t="shared" si="5"/>
        <v>0</v>
      </c>
      <c r="M37" s="141">
        <f t="shared" si="5"/>
        <v>0</v>
      </c>
      <c r="N37" s="142">
        <f t="shared" si="5"/>
        <v>0</v>
      </c>
      <c r="O37" s="141">
        <f t="shared" si="5"/>
        <v>0</v>
      </c>
      <c r="P37" s="142">
        <f t="shared" si="5"/>
        <v>0</v>
      </c>
    </row>
    <row r="38" spans="1:16" ht="37.5" hidden="1">
      <c r="A38" s="75"/>
      <c r="B38" s="105"/>
      <c r="C38" s="77"/>
      <c r="D38" s="143" t="s">
        <v>105</v>
      </c>
      <c r="E38" s="144">
        <f>E40+E42+E44+E46+E49+E51+E53+E55+E57+E59+E61+E63+E65+E67+E69+E71+E73+E75+E77+E79+E81+E83+E85+E87+E89+E91+E97+E99+E101</f>
        <v>0</v>
      </c>
      <c r="F38" s="145">
        <f>F40+F42+F44+F46+F49+F51+F53+F55+F57+F59+F61+F63+F65+F67+F69+F71+F73+F75+F77+F79+F81+F83+F85+F87+F89+F91+F97+F99+F101</f>
        <v>0</v>
      </c>
      <c r="G38" s="144">
        <f>G40+G42+G44+G46+G49+G51+G53+G55+G57+G59+G61+G63+G65+G67+G69+G71+G73+G75+G77+G79+G81+G83+G85+G87+G89+G91+G97+G99+G101</f>
        <v>0</v>
      </c>
      <c r="H38" s="145">
        <f>H40+H42+H44+H46+H49+H51+H53+H55+H57+H59+H61+H63+H65+H67+H69+H71+H73+H75+H77+H79+H81+H83+H85+H87+H89+H91+H97+H99+H101</f>
        <v>0</v>
      </c>
      <c r="I38" s="146">
        <f>I40+I42+I44+I46+I49+I51+I53+I55+I57+I59+I61+I63+I65+I67+I69+I71+I73+I75+I77+I79+I81+I83+I85+I87+I97+I99+I101</f>
        <v>0</v>
      </c>
      <c r="J38" s="82">
        <f t="shared" si="0"/>
        <v>0</v>
      </c>
      <c r="K38" s="146">
        <f>K40+K42+K44+K46+K49+K51+K53+K55+K57+K59+K61+K63+K65+K67+K69+K71+K73+K75+K77+K79+K81+K83+K85+K87+K97+K99+K101</f>
        <v>0</v>
      </c>
      <c r="L38" s="147">
        <f>L40+L42+L44+L46+L49+L51+L53+L55+L57+L59+L61+L63+L65+L67+L69+L71+L73+L75+L77+L79+L81+L83+L85+L87+L97+L99+L101</f>
        <v>0</v>
      </c>
      <c r="M38" s="146">
        <f>M40+M42+M44+M46+M49+M51+M53+M55+M57+M59+M61+M63+M65+M67+M69+M71+M73+M75+M77+M79+M81+M83+M85+M87+M97+M99+M101</f>
        <v>0</v>
      </c>
      <c r="N38" s="147">
        <f>N40+N42+N44+N46+N49+N51+N53+N55+N57+N59+N61+N63+N65+N67+N69+N71+N73+N75+N77+N79+N81+N83+N85+N87+N97+N99+N101</f>
        <v>0</v>
      </c>
      <c r="O38" s="146">
        <f>O40+O42+O44+O46+O49+O51+O53+O55+O57+O59+O61+O63+O65+O67+O69+O71+O73+O75+O77+O79+O81+O83+O85+O87+O97+O99+O101</f>
        <v>0</v>
      </c>
      <c r="P38" s="89">
        <f t="shared" si="1"/>
        <v>0</v>
      </c>
    </row>
    <row r="39" spans="1:16" ht="38.25" hidden="1">
      <c r="A39" s="75"/>
      <c r="B39" s="107" t="s">
        <v>106</v>
      </c>
      <c r="C39" s="84" t="s">
        <v>107</v>
      </c>
      <c r="D39" s="112" t="s">
        <v>108</v>
      </c>
      <c r="E39" s="86">
        <f aca="true" t="shared" si="6" ref="E39:E101">F39+I39</f>
        <v>0</v>
      </c>
      <c r="F39" s="87"/>
      <c r="G39" s="88"/>
      <c r="H39" s="87"/>
      <c r="I39" s="88"/>
      <c r="J39" s="73">
        <f t="shared" si="0"/>
        <v>0</v>
      </c>
      <c r="K39" s="88"/>
      <c r="L39" s="87"/>
      <c r="M39" s="88"/>
      <c r="N39" s="87"/>
      <c r="O39" s="88"/>
      <c r="P39" s="74">
        <f t="shared" si="1"/>
        <v>0</v>
      </c>
    </row>
    <row r="40" spans="1:16" ht="37.5" hidden="1">
      <c r="A40" s="75"/>
      <c r="B40" s="76"/>
      <c r="C40" s="77"/>
      <c r="D40" s="143" t="s">
        <v>105</v>
      </c>
      <c r="E40" s="79">
        <f t="shared" si="6"/>
        <v>0</v>
      </c>
      <c r="F40" s="80"/>
      <c r="G40" s="81"/>
      <c r="H40" s="80"/>
      <c r="I40" s="81"/>
      <c r="J40" s="82">
        <f t="shared" si="0"/>
        <v>0</v>
      </c>
      <c r="K40" s="81"/>
      <c r="L40" s="80"/>
      <c r="M40" s="81"/>
      <c r="N40" s="80"/>
      <c r="O40" s="81"/>
      <c r="P40" s="89">
        <f t="shared" si="1"/>
        <v>0</v>
      </c>
    </row>
    <row r="41" spans="1:16" ht="262.5" hidden="1">
      <c r="A41" s="138"/>
      <c r="B41" s="129" t="s">
        <v>109</v>
      </c>
      <c r="C41" s="84">
        <v>1030</v>
      </c>
      <c r="D41" s="148" t="s">
        <v>110</v>
      </c>
      <c r="E41" s="86">
        <f t="shared" si="6"/>
        <v>0</v>
      </c>
      <c r="F41" s="87"/>
      <c r="G41" s="88"/>
      <c r="H41" s="87"/>
      <c r="I41" s="88"/>
      <c r="J41" s="73">
        <f t="shared" si="0"/>
        <v>0</v>
      </c>
      <c r="K41" s="88"/>
      <c r="L41" s="87"/>
      <c r="M41" s="88"/>
      <c r="N41" s="87"/>
      <c r="O41" s="88"/>
      <c r="P41" s="74">
        <f t="shared" si="1"/>
        <v>0</v>
      </c>
    </row>
    <row r="42" spans="1:16" ht="37.5" hidden="1">
      <c r="A42" s="75"/>
      <c r="B42" s="120"/>
      <c r="C42" s="77"/>
      <c r="D42" s="143" t="s">
        <v>105</v>
      </c>
      <c r="E42" s="79">
        <f t="shared" si="6"/>
        <v>0</v>
      </c>
      <c r="F42" s="80"/>
      <c r="G42" s="81"/>
      <c r="H42" s="80"/>
      <c r="I42" s="81"/>
      <c r="J42" s="82">
        <f t="shared" si="0"/>
        <v>0</v>
      </c>
      <c r="K42" s="81"/>
      <c r="L42" s="80"/>
      <c r="M42" s="81"/>
      <c r="N42" s="80"/>
      <c r="O42" s="81"/>
      <c r="P42" s="89">
        <f t="shared" si="1"/>
        <v>0</v>
      </c>
    </row>
    <row r="43" spans="1:16" ht="243.75" hidden="1">
      <c r="A43" s="75"/>
      <c r="B43" s="149" t="s">
        <v>111</v>
      </c>
      <c r="C43" s="84">
        <v>1030</v>
      </c>
      <c r="D43" s="150" t="s">
        <v>112</v>
      </c>
      <c r="E43" s="86">
        <f t="shared" si="6"/>
        <v>0</v>
      </c>
      <c r="F43" s="87"/>
      <c r="G43" s="88"/>
      <c r="H43" s="87"/>
      <c r="I43" s="88"/>
      <c r="J43" s="73">
        <f t="shared" si="0"/>
        <v>0</v>
      </c>
      <c r="K43" s="88"/>
      <c r="L43" s="87"/>
      <c r="M43" s="88"/>
      <c r="N43" s="87"/>
      <c r="O43" s="88"/>
      <c r="P43" s="74">
        <f t="shared" si="1"/>
        <v>0</v>
      </c>
    </row>
    <row r="44" spans="1:16" ht="37.5" hidden="1">
      <c r="A44" s="75"/>
      <c r="B44" s="151"/>
      <c r="C44" s="77"/>
      <c r="D44" s="143" t="s">
        <v>105</v>
      </c>
      <c r="E44" s="79">
        <f t="shared" si="6"/>
        <v>0</v>
      </c>
      <c r="F44" s="80"/>
      <c r="G44" s="81"/>
      <c r="H44" s="80"/>
      <c r="I44" s="81"/>
      <c r="J44" s="82">
        <f t="shared" si="0"/>
        <v>0</v>
      </c>
      <c r="K44" s="81"/>
      <c r="L44" s="80"/>
      <c r="M44" s="81"/>
      <c r="N44" s="80"/>
      <c r="O44" s="81"/>
      <c r="P44" s="89">
        <f t="shared" si="1"/>
        <v>0</v>
      </c>
    </row>
    <row r="45" spans="1:16" ht="243.75" hidden="1">
      <c r="A45" s="138"/>
      <c r="B45" s="129" t="s">
        <v>113</v>
      </c>
      <c r="C45" s="84">
        <v>1030</v>
      </c>
      <c r="D45" s="150" t="s">
        <v>114</v>
      </c>
      <c r="E45" s="86">
        <f t="shared" si="6"/>
        <v>0</v>
      </c>
      <c r="F45" s="87"/>
      <c r="G45" s="88"/>
      <c r="H45" s="87"/>
      <c r="I45" s="88"/>
      <c r="J45" s="73">
        <f t="shared" si="0"/>
        <v>0</v>
      </c>
      <c r="K45" s="88"/>
      <c r="L45" s="87"/>
      <c r="M45" s="88"/>
      <c r="N45" s="87"/>
      <c r="O45" s="88"/>
      <c r="P45" s="74">
        <f t="shared" si="1"/>
        <v>0</v>
      </c>
    </row>
    <row r="46" spans="1:16" ht="37.5" hidden="1">
      <c r="A46" s="75"/>
      <c r="B46" s="120"/>
      <c r="C46" s="77"/>
      <c r="D46" s="143" t="s">
        <v>105</v>
      </c>
      <c r="E46" s="79">
        <f t="shared" si="6"/>
        <v>0</v>
      </c>
      <c r="F46" s="80"/>
      <c r="G46" s="81"/>
      <c r="H46" s="80"/>
      <c r="I46" s="81"/>
      <c r="J46" s="82">
        <f t="shared" si="0"/>
        <v>0</v>
      </c>
      <c r="K46" s="81"/>
      <c r="L46" s="80"/>
      <c r="M46" s="81"/>
      <c r="N46" s="80"/>
      <c r="O46" s="81"/>
      <c r="P46" s="89">
        <f t="shared" si="1"/>
        <v>0</v>
      </c>
    </row>
    <row r="47" spans="1:16" ht="409.5" hidden="1" thickBot="1">
      <c r="A47" s="152"/>
      <c r="B47" s="417" t="s">
        <v>115</v>
      </c>
      <c r="C47" s="153">
        <v>1030</v>
      </c>
      <c r="D47" s="154" t="s">
        <v>116</v>
      </c>
      <c r="E47" s="155">
        <f t="shared" si="6"/>
        <v>0</v>
      </c>
      <c r="F47" s="156"/>
      <c r="G47" s="157"/>
      <c r="H47" s="156"/>
      <c r="I47" s="157"/>
      <c r="J47" s="158">
        <f t="shared" si="0"/>
        <v>0</v>
      </c>
      <c r="K47" s="157"/>
      <c r="L47" s="156"/>
      <c r="M47" s="157"/>
      <c r="N47" s="156"/>
      <c r="O47" s="157"/>
      <c r="P47" s="122">
        <f t="shared" si="1"/>
        <v>0</v>
      </c>
    </row>
    <row r="48" spans="1:16" ht="225.75" hidden="1" thickBot="1">
      <c r="A48" s="159"/>
      <c r="B48" s="418"/>
      <c r="C48" s="93"/>
      <c r="D48" s="160" t="s">
        <v>117</v>
      </c>
      <c r="E48" s="161">
        <f t="shared" si="6"/>
        <v>0</v>
      </c>
      <c r="F48" s="162"/>
      <c r="G48" s="163"/>
      <c r="H48" s="162"/>
      <c r="I48" s="163"/>
      <c r="J48" s="164">
        <f t="shared" si="0"/>
        <v>0</v>
      </c>
      <c r="K48" s="163"/>
      <c r="L48" s="162"/>
      <c r="M48" s="163"/>
      <c r="N48" s="162"/>
      <c r="O48" s="163"/>
      <c r="P48" s="74">
        <f t="shared" si="1"/>
        <v>0</v>
      </c>
    </row>
    <row r="49" spans="1:16" ht="37.5" hidden="1">
      <c r="A49" s="75"/>
      <c r="B49" s="120"/>
      <c r="C49" s="77"/>
      <c r="D49" s="143" t="s">
        <v>105</v>
      </c>
      <c r="E49" s="79">
        <f t="shared" si="6"/>
        <v>0</v>
      </c>
      <c r="F49" s="80"/>
      <c r="G49" s="81"/>
      <c r="H49" s="80"/>
      <c r="I49" s="81"/>
      <c r="J49" s="82">
        <f t="shared" si="0"/>
        <v>0</v>
      </c>
      <c r="K49" s="81"/>
      <c r="L49" s="80"/>
      <c r="M49" s="81"/>
      <c r="N49" s="80"/>
      <c r="O49" s="81"/>
      <c r="P49" s="89">
        <f t="shared" si="1"/>
        <v>0</v>
      </c>
    </row>
    <row r="50" spans="1:16" ht="409.5" hidden="1">
      <c r="A50" s="138"/>
      <c r="B50" s="129" t="s">
        <v>118</v>
      </c>
      <c r="C50" s="84">
        <v>1030</v>
      </c>
      <c r="D50" s="165" t="s">
        <v>119</v>
      </c>
      <c r="E50" s="86">
        <f t="shared" si="6"/>
        <v>0</v>
      </c>
      <c r="F50" s="87"/>
      <c r="G50" s="88"/>
      <c r="H50" s="87"/>
      <c r="I50" s="88"/>
      <c r="J50" s="73">
        <f t="shared" si="0"/>
        <v>0</v>
      </c>
      <c r="K50" s="88"/>
      <c r="L50" s="87"/>
      <c r="M50" s="88"/>
      <c r="N50" s="87"/>
      <c r="O50" s="88"/>
      <c r="P50" s="74">
        <f t="shared" si="1"/>
        <v>0</v>
      </c>
    </row>
    <row r="51" spans="1:16" ht="37.5" hidden="1">
      <c r="A51" s="75"/>
      <c r="B51" s="120"/>
      <c r="C51" s="77"/>
      <c r="D51" s="143" t="s">
        <v>105</v>
      </c>
      <c r="E51" s="79">
        <f t="shared" si="6"/>
        <v>0</v>
      </c>
      <c r="F51" s="80"/>
      <c r="G51" s="81"/>
      <c r="H51" s="80"/>
      <c r="I51" s="81"/>
      <c r="J51" s="82">
        <f t="shared" si="0"/>
        <v>0</v>
      </c>
      <c r="K51" s="81"/>
      <c r="L51" s="80"/>
      <c r="M51" s="81"/>
      <c r="N51" s="80"/>
      <c r="O51" s="81"/>
      <c r="P51" s="89">
        <f t="shared" si="1"/>
        <v>0</v>
      </c>
    </row>
    <row r="52" spans="1:16" ht="93.75" hidden="1">
      <c r="A52" s="75"/>
      <c r="B52" s="129" t="s">
        <v>120</v>
      </c>
      <c r="C52" s="84">
        <v>1070</v>
      </c>
      <c r="D52" s="150" t="s">
        <v>121</v>
      </c>
      <c r="E52" s="86">
        <f t="shared" si="6"/>
        <v>0</v>
      </c>
      <c r="F52" s="87"/>
      <c r="G52" s="88"/>
      <c r="H52" s="87"/>
      <c r="I52" s="88"/>
      <c r="J52" s="73">
        <f t="shared" si="0"/>
        <v>0</v>
      </c>
      <c r="K52" s="88"/>
      <c r="L52" s="87"/>
      <c r="M52" s="88"/>
      <c r="N52" s="87"/>
      <c r="O52" s="88"/>
      <c r="P52" s="74">
        <f t="shared" si="1"/>
        <v>0</v>
      </c>
    </row>
    <row r="53" spans="1:16" ht="37.5" hidden="1">
      <c r="A53" s="75"/>
      <c r="B53" s="120"/>
      <c r="C53" s="77"/>
      <c r="D53" s="143" t="s">
        <v>105</v>
      </c>
      <c r="E53" s="79">
        <f t="shared" si="6"/>
        <v>0</v>
      </c>
      <c r="F53" s="80"/>
      <c r="G53" s="81"/>
      <c r="H53" s="80"/>
      <c r="I53" s="81"/>
      <c r="J53" s="82">
        <f t="shared" si="0"/>
        <v>0</v>
      </c>
      <c r="K53" s="81"/>
      <c r="L53" s="80"/>
      <c r="M53" s="81"/>
      <c r="N53" s="80"/>
      <c r="O53" s="81"/>
      <c r="P53" s="89">
        <f t="shared" si="1"/>
        <v>0</v>
      </c>
    </row>
    <row r="54" spans="1:16" ht="93.75" hidden="1">
      <c r="A54" s="138"/>
      <c r="B54" s="129" t="s">
        <v>122</v>
      </c>
      <c r="C54" s="84">
        <v>1070</v>
      </c>
      <c r="D54" s="150" t="s">
        <v>123</v>
      </c>
      <c r="E54" s="86">
        <f t="shared" si="6"/>
        <v>0</v>
      </c>
      <c r="F54" s="87"/>
      <c r="G54" s="88"/>
      <c r="H54" s="87"/>
      <c r="I54" s="88"/>
      <c r="J54" s="73">
        <f t="shared" si="0"/>
        <v>0</v>
      </c>
      <c r="K54" s="88"/>
      <c r="L54" s="87"/>
      <c r="M54" s="88"/>
      <c r="N54" s="87"/>
      <c r="O54" s="88"/>
      <c r="P54" s="74">
        <f t="shared" si="1"/>
        <v>0</v>
      </c>
    </row>
    <row r="55" spans="1:16" ht="37.5" hidden="1">
      <c r="A55" s="75"/>
      <c r="B55" s="120"/>
      <c r="C55" s="77"/>
      <c r="D55" s="143" t="s">
        <v>105</v>
      </c>
      <c r="E55" s="79">
        <f t="shared" si="6"/>
        <v>0</v>
      </c>
      <c r="F55" s="80"/>
      <c r="G55" s="81"/>
      <c r="H55" s="80"/>
      <c r="I55" s="81"/>
      <c r="J55" s="82">
        <f t="shared" si="0"/>
        <v>0</v>
      </c>
      <c r="K55" s="81"/>
      <c r="L55" s="80"/>
      <c r="M55" s="81"/>
      <c r="N55" s="80"/>
      <c r="O55" s="81"/>
      <c r="P55" s="89">
        <f t="shared" si="1"/>
        <v>0</v>
      </c>
    </row>
    <row r="56" spans="1:16" ht="94.5" hidden="1">
      <c r="A56" s="75"/>
      <c r="B56" s="129" t="s">
        <v>124</v>
      </c>
      <c r="C56" s="84">
        <v>1070</v>
      </c>
      <c r="D56" s="112" t="s">
        <v>125</v>
      </c>
      <c r="E56" s="86">
        <f t="shared" si="6"/>
        <v>0</v>
      </c>
      <c r="F56" s="87"/>
      <c r="G56" s="88"/>
      <c r="H56" s="87"/>
      <c r="I56" s="88"/>
      <c r="J56" s="73">
        <f t="shared" si="0"/>
        <v>0</v>
      </c>
      <c r="K56" s="88"/>
      <c r="L56" s="87"/>
      <c r="M56" s="88"/>
      <c r="N56" s="87"/>
      <c r="O56" s="88"/>
      <c r="P56" s="74">
        <f t="shared" si="1"/>
        <v>0</v>
      </c>
    </row>
    <row r="57" spans="1:16" ht="37.5" hidden="1">
      <c r="A57" s="75"/>
      <c r="B57" s="120"/>
      <c r="C57" s="77"/>
      <c r="D57" s="143" t="s">
        <v>105</v>
      </c>
      <c r="E57" s="79">
        <f t="shared" si="6"/>
        <v>0</v>
      </c>
      <c r="F57" s="80"/>
      <c r="G57" s="81"/>
      <c r="H57" s="80"/>
      <c r="I57" s="81"/>
      <c r="J57" s="82">
        <f t="shared" si="0"/>
        <v>0</v>
      </c>
      <c r="K57" s="81"/>
      <c r="L57" s="80"/>
      <c r="M57" s="81"/>
      <c r="N57" s="80"/>
      <c r="O57" s="81"/>
      <c r="P57" s="89">
        <f t="shared" si="1"/>
        <v>0</v>
      </c>
    </row>
    <row r="58" spans="1:16" ht="206.25" hidden="1">
      <c r="A58" s="138"/>
      <c r="B58" s="129" t="s">
        <v>126</v>
      </c>
      <c r="C58" s="84">
        <v>1070</v>
      </c>
      <c r="D58" s="166" t="s">
        <v>127</v>
      </c>
      <c r="E58" s="86">
        <f t="shared" si="6"/>
        <v>0</v>
      </c>
      <c r="F58" s="87"/>
      <c r="G58" s="88"/>
      <c r="H58" s="87"/>
      <c r="I58" s="88"/>
      <c r="J58" s="73">
        <f t="shared" si="0"/>
        <v>0</v>
      </c>
      <c r="K58" s="88"/>
      <c r="L58" s="87"/>
      <c r="M58" s="88"/>
      <c r="N58" s="87"/>
      <c r="O58" s="88"/>
      <c r="P58" s="74">
        <f t="shared" si="1"/>
        <v>0</v>
      </c>
    </row>
    <row r="59" spans="1:16" ht="37.5" hidden="1">
      <c r="A59" s="75"/>
      <c r="B59" s="120"/>
      <c r="C59" s="77"/>
      <c r="D59" s="143" t="s">
        <v>105</v>
      </c>
      <c r="E59" s="79">
        <f t="shared" si="6"/>
        <v>0</v>
      </c>
      <c r="F59" s="80"/>
      <c r="G59" s="81"/>
      <c r="H59" s="80"/>
      <c r="I59" s="81"/>
      <c r="J59" s="82">
        <f t="shared" si="0"/>
        <v>0</v>
      </c>
      <c r="K59" s="81"/>
      <c r="L59" s="80"/>
      <c r="M59" s="81"/>
      <c r="N59" s="80"/>
      <c r="O59" s="81"/>
      <c r="P59" s="89">
        <f t="shared" si="1"/>
        <v>0</v>
      </c>
    </row>
    <row r="60" spans="1:16" ht="225.75" hidden="1" thickBot="1">
      <c r="A60" s="75"/>
      <c r="B60" s="167" t="s">
        <v>128</v>
      </c>
      <c r="C60" s="132">
        <v>1070</v>
      </c>
      <c r="D60" s="168" t="s">
        <v>129</v>
      </c>
      <c r="E60" s="169">
        <f t="shared" si="6"/>
        <v>0</v>
      </c>
      <c r="F60" s="134"/>
      <c r="G60" s="135"/>
      <c r="H60" s="134"/>
      <c r="I60" s="135"/>
      <c r="J60" s="136">
        <f t="shared" si="0"/>
        <v>0</v>
      </c>
      <c r="K60" s="135"/>
      <c r="L60" s="134"/>
      <c r="M60" s="135"/>
      <c r="N60" s="134"/>
      <c r="O60" s="135"/>
      <c r="P60" s="122">
        <f t="shared" si="1"/>
        <v>0</v>
      </c>
    </row>
    <row r="61" spans="1:16" ht="37.5" hidden="1">
      <c r="A61" s="75"/>
      <c r="B61" s="120"/>
      <c r="C61" s="77"/>
      <c r="D61" s="143" t="s">
        <v>105</v>
      </c>
      <c r="E61" s="79">
        <f t="shared" si="6"/>
        <v>0</v>
      </c>
      <c r="F61" s="80"/>
      <c r="G61" s="81"/>
      <c r="H61" s="80"/>
      <c r="I61" s="81"/>
      <c r="J61" s="82">
        <f t="shared" si="0"/>
        <v>0</v>
      </c>
      <c r="K61" s="81"/>
      <c r="L61" s="80"/>
      <c r="M61" s="81"/>
      <c r="N61" s="80"/>
      <c r="O61" s="81"/>
      <c r="P61" s="122">
        <f t="shared" si="1"/>
        <v>0</v>
      </c>
    </row>
    <row r="62" spans="1:16" ht="37.5" hidden="1">
      <c r="A62" s="75"/>
      <c r="B62" s="129" t="s">
        <v>130</v>
      </c>
      <c r="C62" s="84">
        <v>1070</v>
      </c>
      <c r="D62" s="166" t="s">
        <v>131</v>
      </c>
      <c r="E62" s="86">
        <f t="shared" si="6"/>
        <v>0</v>
      </c>
      <c r="F62" s="87"/>
      <c r="G62" s="88"/>
      <c r="H62" s="87"/>
      <c r="I62" s="88"/>
      <c r="J62" s="73">
        <f t="shared" si="0"/>
        <v>0</v>
      </c>
      <c r="K62" s="88"/>
      <c r="L62" s="87"/>
      <c r="M62" s="88"/>
      <c r="N62" s="87"/>
      <c r="O62" s="88"/>
      <c r="P62" s="74">
        <f t="shared" si="1"/>
        <v>0</v>
      </c>
    </row>
    <row r="63" spans="1:16" ht="37.5" hidden="1">
      <c r="A63" s="75"/>
      <c r="B63" s="120"/>
      <c r="C63" s="77"/>
      <c r="D63" s="143" t="s">
        <v>105</v>
      </c>
      <c r="E63" s="79">
        <f t="shared" si="6"/>
        <v>0</v>
      </c>
      <c r="F63" s="80"/>
      <c r="G63" s="81"/>
      <c r="H63" s="80"/>
      <c r="I63" s="81"/>
      <c r="J63" s="82">
        <f t="shared" si="0"/>
        <v>0</v>
      </c>
      <c r="K63" s="81"/>
      <c r="L63" s="80"/>
      <c r="M63" s="81"/>
      <c r="N63" s="80"/>
      <c r="O63" s="81"/>
      <c r="P63" s="89">
        <f t="shared" si="1"/>
        <v>0</v>
      </c>
    </row>
    <row r="64" spans="1:16" ht="37.5" hidden="1">
      <c r="A64" s="138"/>
      <c r="B64" s="129" t="s">
        <v>132</v>
      </c>
      <c r="C64" s="84">
        <v>1070</v>
      </c>
      <c r="D64" s="166" t="s">
        <v>133</v>
      </c>
      <c r="E64" s="86">
        <f t="shared" si="6"/>
        <v>0</v>
      </c>
      <c r="F64" s="87"/>
      <c r="G64" s="88"/>
      <c r="H64" s="87"/>
      <c r="I64" s="88"/>
      <c r="J64" s="73">
        <f t="shared" si="0"/>
        <v>0</v>
      </c>
      <c r="K64" s="88"/>
      <c r="L64" s="87"/>
      <c r="M64" s="88"/>
      <c r="N64" s="87"/>
      <c r="O64" s="88"/>
      <c r="P64" s="74">
        <f t="shared" si="1"/>
        <v>0</v>
      </c>
    </row>
    <row r="65" spans="1:16" ht="37.5" hidden="1">
      <c r="A65" s="75"/>
      <c r="B65" s="120"/>
      <c r="C65" s="77"/>
      <c r="D65" s="143" t="s">
        <v>105</v>
      </c>
      <c r="E65" s="79">
        <f t="shared" si="6"/>
        <v>0</v>
      </c>
      <c r="F65" s="80"/>
      <c r="G65" s="81"/>
      <c r="H65" s="80"/>
      <c r="I65" s="81"/>
      <c r="J65" s="82">
        <f t="shared" si="0"/>
        <v>0</v>
      </c>
      <c r="K65" s="81"/>
      <c r="L65" s="80"/>
      <c r="M65" s="81"/>
      <c r="N65" s="80"/>
      <c r="O65" s="81"/>
      <c r="P65" s="89">
        <f t="shared" si="1"/>
        <v>0</v>
      </c>
    </row>
    <row r="66" spans="1:16" ht="37.5" hidden="1">
      <c r="A66" s="75"/>
      <c r="B66" s="129" t="s">
        <v>134</v>
      </c>
      <c r="C66" s="84">
        <v>1070</v>
      </c>
      <c r="D66" s="166" t="s">
        <v>135</v>
      </c>
      <c r="E66" s="86">
        <f t="shared" si="6"/>
        <v>0</v>
      </c>
      <c r="F66" s="87"/>
      <c r="G66" s="88"/>
      <c r="H66" s="87"/>
      <c r="I66" s="88"/>
      <c r="J66" s="73">
        <f t="shared" si="0"/>
        <v>0</v>
      </c>
      <c r="K66" s="88"/>
      <c r="L66" s="87"/>
      <c r="M66" s="88"/>
      <c r="N66" s="87"/>
      <c r="O66" s="88"/>
      <c r="P66" s="74">
        <f t="shared" si="1"/>
        <v>0</v>
      </c>
    </row>
    <row r="67" spans="1:16" ht="37.5" hidden="1">
      <c r="A67" s="75"/>
      <c r="B67" s="120"/>
      <c r="C67" s="77"/>
      <c r="D67" s="143" t="s">
        <v>105</v>
      </c>
      <c r="E67" s="79">
        <f t="shared" si="6"/>
        <v>0</v>
      </c>
      <c r="F67" s="80"/>
      <c r="G67" s="81"/>
      <c r="H67" s="80"/>
      <c r="I67" s="81"/>
      <c r="J67" s="82">
        <f t="shared" si="0"/>
        <v>0</v>
      </c>
      <c r="K67" s="81"/>
      <c r="L67" s="80"/>
      <c r="M67" s="81"/>
      <c r="N67" s="80"/>
      <c r="O67" s="81"/>
      <c r="P67" s="89">
        <f t="shared" si="1"/>
        <v>0</v>
      </c>
    </row>
    <row r="68" spans="1:16" ht="23.25" hidden="1">
      <c r="A68" s="75"/>
      <c r="B68" s="129" t="s">
        <v>136</v>
      </c>
      <c r="C68" s="84">
        <v>1040</v>
      </c>
      <c r="D68" s="150" t="s">
        <v>137</v>
      </c>
      <c r="E68" s="86">
        <f t="shared" si="6"/>
        <v>0</v>
      </c>
      <c r="F68" s="87"/>
      <c r="G68" s="88"/>
      <c r="H68" s="87"/>
      <c r="I68" s="88"/>
      <c r="J68" s="73">
        <f t="shared" si="0"/>
        <v>0</v>
      </c>
      <c r="K68" s="88"/>
      <c r="L68" s="87"/>
      <c r="M68" s="88"/>
      <c r="N68" s="87"/>
      <c r="O68" s="88"/>
      <c r="P68" s="74">
        <f t="shared" si="1"/>
        <v>0</v>
      </c>
    </row>
    <row r="69" spans="1:16" ht="37.5" hidden="1">
      <c r="A69" s="75"/>
      <c r="B69" s="120"/>
      <c r="C69" s="77"/>
      <c r="D69" s="143" t="s">
        <v>105</v>
      </c>
      <c r="E69" s="79">
        <f t="shared" si="6"/>
        <v>0</v>
      </c>
      <c r="F69" s="80"/>
      <c r="G69" s="81"/>
      <c r="H69" s="80"/>
      <c r="I69" s="81"/>
      <c r="J69" s="82">
        <f t="shared" si="0"/>
        <v>0</v>
      </c>
      <c r="K69" s="81"/>
      <c r="L69" s="80"/>
      <c r="M69" s="81"/>
      <c r="N69" s="80"/>
      <c r="O69" s="81"/>
      <c r="P69" s="89">
        <f t="shared" si="1"/>
        <v>0</v>
      </c>
    </row>
    <row r="70" spans="1:16" ht="24" hidden="1" thickBot="1">
      <c r="A70" s="128"/>
      <c r="B70" s="129" t="s">
        <v>138</v>
      </c>
      <c r="C70" s="84">
        <v>1040</v>
      </c>
      <c r="D70" s="150" t="s">
        <v>139</v>
      </c>
      <c r="E70" s="86">
        <f t="shared" si="6"/>
        <v>0</v>
      </c>
      <c r="F70" s="87"/>
      <c r="G70" s="88"/>
      <c r="H70" s="87"/>
      <c r="I70" s="88"/>
      <c r="J70" s="73">
        <f t="shared" si="0"/>
        <v>0</v>
      </c>
      <c r="K70" s="88"/>
      <c r="L70" s="87"/>
      <c r="M70" s="88"/>
      <c r="N70" s="87"/>
      <c r="O70" s="88"/>
      <c r="P70" s="74">
        <f t="shared" si="1"/>
        <v>0</v>
      </c>
    </row>
    <row r="71" spans="1:16" ht="37.5" hidden="1">
      <c r="A71" s="75"/>
      <c r="B71" s="120"/>
      <c r="C71" s="77"/>
      <c r="D71" s="143" t="s">
        <v>105</v>
      </c>
      <c r="E71" s="79">
        <f t="shared" si="6"/>
        <v>0</v>
      </c>
      <c r="F71" s="80"/>
      <c r="G71" s="81"/>
      <c r="H71" s="80"/>
      <c r="I71" s="81"/>
      <c r="J71" s="82">
        <f t="shared" si="0"/>
        <v>0</v>
      </c>
      <c r="K71" s="81"/>
      <c r="L71" s="80"/>
      <c r="M71" s="81"/>
      <c r="N71" s="80"/>
      <c r="O71" s="81"/>
      <c r="P71" s="89">
        <f t="shared" si="1"/>
        <v>0</v>
      </c>
    </row>
    <row r="72" spans="1:16" ht="23.25" hidden="1">
      <c r="A72" s="75"/>
      <c r="B72" s="129" t="s">
        <v>140</v>
      </c>
      <c r="C72" s="84">
        <v>1040</v>
      </c>
      <c r="D72" s="150" t="s">
        <v>141</v>
      </c>
      <c r="E72" s="86">
        <f t="shared" si="6"/>
        <v>0</v>
      </c>
      <c r="F72" s="87"/>
      <c r="G72" s="88"/>
      <c r="H72" s="87"/>
      <c r="I72" s="88"/>
      <c r="J72" s="73">
        <f t="shared" si="0"/>
        <v>0</v>
      </c>
      <c r="K72" s="88"/>
      <c r="L72" s="87"/>
      <c r="M72" s="88"/>
      <c r="N72" s="87"/>
      <c r="O72" s="88"/>
      <c r="P72" s="74">
        <f t="shared" si="1"/>
        <v>0</v>
      </c>
    </row>
    <row r="73" spans="1:16" ht="37.5" hidden="1">
      <c r="A73" s="75"/>
      <c r="B73" s="120"/>
      <c r="C73" s="77"/>
      <c r="D73" s="143" t="s">
        <v>105</v>
      </c>
      <c r="E73" s="79">
        <f t="shared" si="6"/>
        <v>0</v>
      </c>
      <c r="F73" s="80"/>
      <c r="G73" s="81"/>
      <c r="H73" s="80"/>
      <c r="I73" s="81"/>
      <c r="J73" s="82">
        <f t="shared" si="0"/>
        <v>0</v>
      </c>
      <c r="K73" s="81"/>
      <c r="L73" s="80"/>
      <c r="M73" s="81"/>
      <c r="N73" s="80"/>
      <c r="O73" s="81"/>
      <c r="P73" s="89">
        <f t="shared" si="1"/>
        <v>0</v>
      </c>
    </row>
    <row r="74" spans="1:16" ht="37.5" hidden="1">
      <c r="A74" s="75"/>
      <c r="B74" s="129" t="s">
        <v>142</v>
      </c>
      <c r="C74" s="84">
        <v>1040</v>
      </c>
      <c r="D74" s="150" t="s">
        <v>143</v>
      </c>
      <c r="E74" s="86">
        <f t="shared" si="6"/>
        <v>0</v>
      </c>
      <c r="F74" s="87"/>
      <c r="G74" s="88"/>
      <c r="H74" s="87"/>
      <c r="I74" s="88"/>
      <c r="J74" s="73">
        <f t="shared" si="0"/>
        <v>0</v>
      </c>
      <c r="K74" s="88"/>
      <c r="L74" s="87"/>
      <c r="M74" s="88"/>
      <c r="N74" s="87"/>
      <c r="O74" s="88"/>
      <c r="P74" s="74">
        <f t="shared" si="1"/>
        <v>0</v>
      </c>
    </row>
    <row r="75" spans="1:16" ht="37.5" hidden="1">
      <c r="A75" s="75"/>
      <c r="B75" s="120"/>
      <c r="C75" s="77"/>
      <c r="D75" s="143" t="s">
        <v>105</v>
      </c>
      <c r="E75" s="79">
        <f t="shared" si="6"/>
        <v>0</v>
      </c>
      <c r="F75" s="80"/>
      <c r="G75" s="81"/>
      <c r="H75" s="80"/>
      <c r="I75" s="81"/>
      <c r="J75" s="82">
        <f t="shared" si="0"/>
        <v>0</v>
      </c>
      <c r="K75" s="81"/>
      <c r="L75" s="80"/>
      <c r="M75" s="81"/>
      <c r="N75" s="80"/>
      <c r="O75" s="81"/>
      <c r="P75" s="89">
        <f t="shared" si="1"/>
        <v>0</v>
      </c>
    </row>
    <row r="76" spans="1:16" ht="23.25" hidden="1">
      <c r="A76" s="75"/>
      <c r="B76" s="129" t="s">
        <v>144</v>
      </c>
      <c r="C76" s="84">
        <v>1040</v>
      </c>
      <c r="D76" s="150" t="s">
        <v>145</v>
      </c>
      <c r="E76" s="86">
        <f t="shared" si="6"/>
        <v>0</v>
      </c>
      <c r="F76" s="87"/>
      <c r="G76" s="88"/>
      <c r="H76" s="87"/>
      <c r="I76" s="88"/>
      <c r="J76" s="73">
        <f t="shared" si="0"/>
        <v>0</v>
      </c>
      <c r="K76" s="88"/>
      <c r="L76" s="87"/>
      <c r="M76" s="88"/>
      <c r="N76" s="87"/>
      <c r="O76" s="88"/>
      <c r="P76" s="74">
        <f t="shared" si="1"/>
        <v>0</v>
      </c>
    </row>
    <row r="77" spans="1:16" ht="37.5" hidden="1">
      <c r="A77" s="75"/>
      <c r="B77" s="120"/>
      <c r="C77" s="77"/>
      <c r="D77" s="143" t="s">
        <v>105</v>
      </c>
      <c r="E77" s="79">
        <f t="shared" si="6"/>
        <v>0</v>
      </c>
      <c r="F77" s="80"/>
      <c r="G77" s="81"/>
      <c r="H77" s="80"/>
      <c r="I77" s="81"/>
      <c r="J77" s="82">
        <f aca="true" t="shared" si="7" ref="J77:J113">N77+K77</f>
        <v>0</v>
      </c>
      <c r="K77" s="81"/>
      <c r="L77" s="80"/>
      <c r="M77" s="81"/>
      <c r="N77" s="80"/>
      <c r="O77" s="81"/>
      <c r="P77" s="89">
        <f aca="true" t="shared" si="8" ref="P77:P114">E77+J77</f>
        <v>0</v>
      </c>
    </row>
    <row r="78" spans="1:16" ht="23.25" hidden="1">
      <c r="A78" s="75"/>
      <c r="B78" s="129" t="s">
        <v>146</v>
      </c>
      <c r="C78" s="84">
        <v>1040</v>
      </c>
      <c r="D78" s="150" t="s">
        <v>147</v>
      </c>
      <c r="E78" s="86">
        <f t="shared" si="6"/>
        <v>0</v>
      </c>
      <c r="F78" s="87"/>
      <c r="G78" s="88"/>
      <c r="H78" s="87"/>
      <c r="I78" s="88"/>
      <c r="J78" s="73">
        <f t="shared" si="7"/>
        <v>0</v>
      </c>
      <c r="K78" s="88"/>
      <c r="L78" s="87"/>
      <c r="M78" s="88"/>
      <c r="N78" s="87"/>
      <c r="O78" s="88"/>
      <c r="P78" s="74">
        <f t="shared" si="8"/>
        <v>0</v>
      </c>
    </row>
    <row r="79" spans="1:16" ht="38.25" hidden="1" thickBot="1">
      <c r="A79" s="75"/>
      <c r="B79" s="113"/>
      <c r="C79" s="77"/>
      <c r="D79" s="170" t="s">
        <v>105</v>
      </c>
      <c r="E79" s="116">
        <f t="shared" si="6"/>
        <v>0</v>
      </c>
      <c r="F79" s="80"/>
      <c r="G79" s="81"/>
      <c r="H79" s="80"/>
      <c r="I79" s="81"/>
      <c r="J79" s="119">
        <f t="shared" si="7"/>
        <v>0</v>
      </c>
      <c r="K79" s="81"/>
      <c r="L79" s="80"/>
      <c r="M79" s="81"/>
      <c r="N79" s="80"/>
      <c r="O79" s="81"/>
      <c r="P79" s="89">
        <f t="shared" si="8"/>
        <v>0</v>
      </c>
    </row>
    <row r="80" spans="1:16" ht="24" hidden="1" thickBot="1">
      <c r="A80" s="75"/>
      <c r="B80" s="113" t="s">
        <v>148</v>
      </c>
      <c r="C80" s="77"/>
      <c r="D80" s="171" t="s">
        <v>149</v>
      </c>
      <c r="E80" s="169">
        <f t="shared" si="6"/>
        <v>0</v>
      </c>
      <c r="F80" s="80"/>
      <c r="G80" s="81"/>
      <c r="H80" s="80"/>
      <c r="I80" s="81"/>
      <c r="J80" s="136">
        <f t="shared" si="7"/>
        <v>0</v>
      </c>
      <c r="K80" s="81"/>
      <c r="L80" s="80"/>
      <c r="M80" s="81"/>
      <c r="N80" s="80"/>
      <c r="O80" s="81"/>
      <c r="P80" s="122">
        <f t="shared" si="8"/>
        <v>0</v>
      </c>
    </row>
    <row r="81" spans="1:16" ht="37.5" hidden="1">
      <c r="A81" s="75"/>
      <c r="B81" s="120"/>
      <c r="C81" s="77"/>
      <c r="D81" s="172" t="s">
        <v>105</v>
      </c>
      <c r="E81" s="173">
        <f t="shared" si="6"/>
        <v>0</v>
      </c>
      <c r="F81" s="80"/>
      <c r="G81" s="81"/>
      <c r="H81" s="80"/>
      <c r="I81" s="81"/>
      <c r="J81" s="174">
        <f t="shared" si="7"/>
        <v>0</v>
      </c>
      <c r="K81" s="81"/>
      <c r="L81" s="80"/>
      <c r="M81" s="81"/>
      <c r="N81" s="80"/>
      <c r="O81" s="81"/>
      <c r="P81" s="122">
        <f t="shared" si="8"/>
        <v>0</v>
      </c>
    </row>
    <row r="82" spans="1:16" ht="37.5" hidden="1">
      <c r="A82" s="75"/>
      <c r="B82" s="129" t="s">
        <v>150</v>
      </c>
      <c r="C82" s="84">
        <v>1040</v>
      </c>
      <c r="D82" s="150" t="s">
        <v>151</v>
      </c>
      <c r="E82" s="86">
        <f t="shared" si="6"/>
        <v>0</v>
      </c>
      <c r="F82" s="87"/>
      <c r="G82" s="88"/>
      <c r="H82" s="87"/>
      <c r="I82" s="88"/>
      <c r="J82" s="73">
        <f t="shared" si="7"/>
        <v>0</v>
      </c>
      <c r="K82" s="88"/>
      <c r="L82" s="87"/>
      <c r="M82" s="88"/>
      <c r="N82" s="87"/>
      <c r="O82" s="88"/>
      <c r="P82" s="74">
        <f t="shared" si="8"/>
        <v>0</v>
      </c>
    </row>
    <row r="83" spans="1:16" ht="37.5" hidden="1">
      <c r="A83" s="75"/>
      <c r="B83" s="120"/>
      <c r="C83" s="77"/>
      <c r="D83" s="143" t="s">
        <v>105</v>
      </c>
      <c r="E83" s="79">
        <f t="shared" si="6"/>
        <v>0</v>
      </c>
      <c r="F83" s="80"/>
      <c r="G83" s="81"/>
      <c r="H83" s="80"/>
      <c r="I83" s="81"/>
      <c r="J83" s="82">
        <f t="shared" si="7"/>
        <v>0</v>
      </c>
      <c r="K83" s="81"/>
      <c r="L83" s="80"/>
      <c r="M83" s="81"/>
      <c r="N83" s="80"/>
      <c r="O83" s="81"/>
      <c r="P83" s="89">
        <f t="shared" si="8"/>
        <v>0</v>
      </c>
    </row>
    <row r="84" spans="1:16" ht="37.5" hidden="1">
      <c r="A84" s="75"/>
      <c r="B84" s="129" t="s">
        <v>152</v>
      </c>
      <c r="C84" s="84">
        <v>1060</v>
      </c>
      <c r="D84" s="150" t="s">
        <v>153</v>
      </c>
      <c r="E84" s="86">
        <f t="shared" si="6"/>
        <v>0</v>
      </c>
      <c r="F84" s="87"/>
      <c r="G84" s="88"/>
      <c r="H84" s="87"/>
      <c r="I84" s="88"/>
      <c r="J84" s="73">
        <f t="shared" si="7"/>
        <v>0</v>
      </c>
      <c r="K84" s="88"/>
      <c r="L84" s="87"/>
      <c r="M84" s="88"/>
      <c r="N84" s="87"/>
      <c r="O84" s="88"/>
      <c r="P84" s="74">
        <f t="shared" si="8"/>
        <v>0</v>
      </c>
    </row>
    <row r="85" spans="1:16" ht="37.5" hidden="1">
      <c r="A85" s="75"/>
      <c r="B85" s="120"/>
      <c r="C85" s="77"/>
      <c r="D85" s="143" t="s">
        <v>105</v>
      </c>
      <c r="E85" s="79">
        <f t="shared" si="6"/>
        <v>0</v>
      </c>
      <c r="F85" s="80"/>
      <c r="G85" s="81"/>
      <c r="H85" s="80"/>
      <c r="I85" s="81"/>
      <c r="J85" s="82">
        <f t="shared" si="7"/>
        <v>0</v>
      </c>
      <c r="K85" s="81"/>
      <c r="L85" s="80"/>
      <c r="M85" s="81"/>
      <c r="N85" s="80"/>
      <c r="O85" s="81"/>
      <c r="P85" s="89">
        <f t="shared" si="8"/>
        <v>0</v>
      </c>
    </row>
    <row r="86" spans="1:16" ht="56.25" hidden="1">
      <c r="A86" s="75"/>
      <c r="B86" s="129" t="s">
        <v>154</v>
      </c>
      <c r="C86" s="84">
        <v>1060</v>
      </c>
      <c r="D86" s="150" t="s">
        <v>155</v>
      </c>
      <c r="E86" s="86">
        <f t="shared" si="6"/>
        <v>0</v>
      </c>
      <c r="F86" s="87"/>
      <c r="G86" s="88"/>
      <c r="H86" s="87"/>
      <c r="I86" s="88"/>
      <c r="J86" s="73">
        <f t="shared" si="7"/>
        <v>0</v>
      </c>
      <c r="K86" s="88"/>
      <c r="L86" s="87"/>
      <c r="M86" s="88"/>
      <c r="N86" s="87"/>
      <c r="O86" s="88"/>
      <c r="P86" s="74">
        <f t="shared" si="8"/>
        <v>0</v>
      </c>
    </row>
    <row r="87" spans="1:16" ht="37.5" hidden="1">
      <c r="A87" s="75"/>
      <c r="B87" s="120"/>
      <c r="C87" s="77"/>
      <c r="D87" s="143" t="s">
        <v>105</v>
      </c>
      <c r="E87" s="79">
        <f t="shared" si="6"/>
        <v>0</v>
      </c>
      <c r="F87" s="80"/>
      <c r="G87" s="81"/>
      <c r="H87" s="80"/>
      <c r="I87" s="81"/>
      <c r="J87" s="82">
        <f t="shared" si="7"/>
        <v>0</v>
      </c>
      <c r="K87" s="81"/>
      <c r="L87" s="80"/>
      <c r="M87" s="81"/>
      <c r="N87" s="80"/>
      <c r="O87" s="81"/>
      <c r="P87" s="89">
        <f t="shared" si="8"/>
        <v>0</v>
      </c>
    </row>
    <row r="88" spans="1:16" ht="62.25" customHeight="1" hidden="1">
      <c r="A88" s="75"/>
      <c r="B88" s="129" t="s">
        <v>156</v>
      </c>
      <c r="C88" s="84">
        <v>1060</v>
      </c>
      <c r="D88" s="85" t="s">
        <v>157</v>
      </c>
      <c r="E88" s="86">
        <f t="shared" si="6"/>
        <v>0</v>
      </c>
      <c r="F88" s="87"/>
      <c r="G88" s="88"/>
      <c r="H88" s="87"/>
      <c r="I88" s="88"/>
      <c r="J88" s="73"/>
      <c r="K88" s="88"/>
      <c r="L88" s="87"/>
      <c r="M88" s="88"/>
      <c r="N88" s="87"/>
      <c r="O88" s="88"/>
      <c r="P88" s="74">
        <f t="shared" si="8"/>
        <v>0</v>
      </c>
    </row>
    <row r="89" spans="1:16" ht="37.5" hidden="1">
      <c r="A89" s="75"/>
      <c r="B89" s="120"/>
      <c r="C89" s="77"/>
      <c r="D89" s="143" t="s">
        <v>105</v>
      </c>
      <c r="E89" s="79">
        <f t="shared" si="6"/>
        <v>0</v>
      </c>
      <c r="F89" s="80"/>
      <c r="G89" s="81"/>
      <c r="H89" s="80"/>
      <c r="I89" s="81"/>
      <c r="J89" s="82"/>
      <c r="K89" s="81"/>
      <c r="L89" s="80"/>
      <c r="M89" s="81"/>
      <c r="N89" s="80"/>
      <c r="O89" s="81"/>
      <c r="P89" s="89">
        <f t="shared" si="8"/>
        <v>0</v>
      </c>
    </row>
    <row r="90" spans="1:16" ht="37.5" hidden="1">
      <c r="A90" s="75"/>
      <c r="B90" s="129" t="s">
        <v>158</v>
      </c>
      <c r="C90" s="84">
        <v>1010</v>
      </c>
      <c r="D90" s="85" t="s">
        <v>159</v>
      </c>
      <c r="E90" s="86">
        <f t="shared" si="6"/>
        <v>0</v>
      </c>
      <c r="F90" s="87"/>
      <c r="G90" s="88"/>
      <c r="H90" s="87"/>
      <c r="I90" s="88"/>
      <c r="J90" s="73"/>
      <c r="K90" s="88"/>
      <c r="L90" s="87"/>
      <c r="M90" s="88"/>
      <c r="N90" s="87"/>
      <c r="O90" s="88"/>
      <c r="P90" s="74">
        <f t="shared" si="8"/>
        <v>0</v>
      </c>
    </row>
    <row r="91" spans="1:16" ht="37.5" hidden="1">
      <c r="A91" s="75"/>
      <c r="B91" s="120"/>
      <c r="C91" s="77"/>
      <c r="D91" s="143" t="s">
        <v>105</v>
      </c>
      <c r="E91" s="79">
        <f t="shared" si="6"/>
        <v>0</v>
      </c>
      <c r="F91" s="80"/>
      <c r="G91" s="81"/>
      <c r="H91" s="80"/>
      <c r="I91" s="81"/>
      <c r="J91" s="82"/>
      <c r="K91" s="81"/>
      <c r="L91" s="80"/>
      <c r="M91" s="81"/>
      <c r="N91" s="80"/>
      <c r="O91" s="81"/>
      <c r="P91" s="89">
        <f t="shared" si="8"/>
        <v>0</v>
      </c>
    </row>
    <row r="92" spans="1:16" ht="23.25" hidden="1">
      <c r="A92" s="75"/>
      <c r="B92" s="83" t="s">
        <v>22</v>
      </c>
      <c r="C92" s="84">
        <v>1090</v>
      </c>
      <c r="D92" s="85" t="s">
        <v>23</v>
      </c>
      <c r="E92" s="86">
        <f t="shared" si="6"/>
        <v>0</v>
      </c>
      <c r="F92" s="87"/>
      <c r="G92" s="88"/>
      <c r="H92" s="87"/>
      <c r="I92" s="88"/>
      <c r="J92" s="73">
        <f t="shared" si="7"/>
        <v>0</v>
      </c>
      <c r="K92" s="88"/>
      <c r="L92" s="87"/>
      <c r="M92" s="88"/>
      <c r="N92" s="87"/>
      <c r="O92" s="88"/>
      <c r="P92" s="74">
        <f t="shared" si="8"/>
        <v>0</v>
      </c>
    </row>
    <row r="93" spans="1:16" ht="44.25" customHeight="1" hidden="1">
      <c r="A93" s="75"/>
      <c r="B93" s="175" t="s">
        <v>16</v>
      </c>
      <c r="C93" s="77">
        <v>1030</v>
      </c>
      <c r="D93" s="176" t="s">
        <v>160</v>
      </c>
      <c r="E93" s="79">
        <f t="shared" si="6"/>
        <v>0</v>
      </c>
      <c r="F93" s="80"/>
      <c r="G93" s="81"/>
      <c r="H93" s="80"/>
      <c r="I93" s="81"/>
      <c r="J93" s="82">
        <f t="shared" si="7"/>
        <v>0</v>
      </c>
      <c r="K93" s="81"/>
      <c r="L93" s="80"/>
      <c r="M93" s="81"/>
      <c r="N93" s="80"/>
      <c r="O93" s="81"/>
      <c r="P93" s="89">
        <f t="shared" si="8"/>
        <v>0</v>
      </c>
    </row>
    <row r="94" spans="1:16" ht="94.5" hidden="1">
      <c r="A94" s="138"/>
      <c r="B94" s="83" t="s">
        <v>19</v>
      </c>
      <c r="C94" s="84">
        <v>1010</v>
      </c>
      <c r="D94" s="177" t="s">
        <v>21</v>
      </c>
      <c r="E94" s="86">
        <f t="shared" si="6"/>
        <v>0</v>
      </c>
      <c r="F94" s="87"/>
      <c r="G94" s="88"/>
      <c r="H94" s="87"/>
      <c r="I94" s="88"/>
      <c r="J94" s="73">
        <f t="shared" si="7"/>
        <v>0</v>
      </c>
      <c r="K94" s="88"/>
      <c r="L94" s="87"/>
      <c r="M94" s="88"/>
      <c r="N94" s="87"/>
      <c r="O94" s="88"/>
      <c r="P94" s="74">
        <f t="shared" si="8"/>
        <v>0</v>
      </c>
    </row>
    <row r="95" spans="1:16" ht="76.5" hidden="1" thickBot="1">
      <c r="A95" s="75"/>
      <c r="B95" s="178" t="s">
        <v>0</v>
      </c>
      <c r="C95" s="77">
        <v>1040</v>
      </c>
      <c r="D95" s="115" t="s">
        <v>2</v>
      </c>
      <c r="E95" s="116">
        <f t="shared" si="6"/>
        <v>0</v>
      </c>
      <c r="F95" s="80"/>
      <c r="G95" s="81"/>
      <c r="H95" s="80"/>
      <c r="I95" s="81"/>
      <c r="J95" s="119">
        <f t="shared" si="7"/>
        <v>0</v>
      </c>
      <c r="K95" s="81"/>
      <c r="L95" s="80"/>
      <c r="M95" s="81"/>
      <c r="N95" s="80"/>
      <c r="O95" s="81"/>
      <c r="P95" s="89">
        <f t="shared" si="8"/>
        <v>0</v>
      </c>
    </row>
    <row r="96" spans="1:16" ht="37.5" hidden="1">
      <c r="A96" s="75"/>
      <c r="B96" s="120" t="s">
        <v>161</v>
      </c>
      <c r="C96" s="77">
        <v>1010</v>
      </c>
      <c r="D96" s="121" t="s">
        <v>162</v>
      </c>
      <c r="E96" s="173">
        <f t="shared" si="6"/>
        <v>0</v>
      </c>
      <c r="F96" s="80"/>
      <c r="G96" s="81"/>
      <c r="H96" s="80"/>
      <c r="I96" s="81"/>
      <c r="J96" s="174">
        <f t="shared" si="7"/>
        <v>0</v>
      </c>
      <c r="K96" s="81"/>
      <c r="L96" s="80"/>
      <c r="M96" s="81"/>
      <c r="N96" s="80"/>
      <c r="O96" s="81"/>
      <c r="P96" s="122">
        <f t="shared" si="8"/>
        <v>0</v>
      </c>
    </row>
    <row r="97" spans="1:16" ht="37.5" hidden="1">
      <c r="A97" s="75"/>
      <c r="B97" s="129"/>
      <c r="C97" s="84"/>
      <c r="D97" s="179" t="s">
        <v>105</v>
      </c>
      <c r="E97" s="86">
        <f t="shared" si="6"/>
        <v>0</v>
      </c>
      <c r="F97" s="87"/>
      <c r="G97" s="88"/>
      <c r="H97" s="87"/>
      <c r="I97" s="88"/>
      <c r="J97" s="73">
        <f t="shared" si="7"/>
        <v>0</v>
      </c>
      <c r="K97" s="88"/>
      <c r="L97" s="87"/>
      <c r="M97" s="88"/>
      <c r="N97" s="87"/>
      <c r="O97" s="88"/>
      <c r="P97" s="74">
        <f t="shared" si="8"/>
        <v>0</v>
      </c>
    </row>
    <row r="98" spans="1:16" ht="56.25" hidden="1">
      <c r="A98" s="75"/>
      <c r="B98" s="120">
        <v>170102</v>
      </c>
      <c r="C98" s="77"/>
      <c r="D98" s="78" t="s">
        <v>163</v>
      </c>
      <c r="E98" s="79">
        <f t="shared" si="6"/>
        <v>0</v>
      </c>
      <c r="F98" s="80"/>
      <c r="G98" s="81"/>
      <c r="H98" s="80"/>
      <c r="I98" s="81"/>
      <c r="J98" s="82">
        <f t="shared" si="7"/>
        <v>0</v>
      </c>
      <c r="K98" s="81"/>
      <c r="L98" s="80"/>
      <c r="M98" s="81"/>
      <c r="N98" s="80"/>
      <c r="O98" s="81"/>
      <c r="P98" s="89">
        <f t="shared" si="8"/>
        <v>0</v>
      </c>
    </row>
    <row r="99" spans="1:16" ht="38.25" hidden="1" thickBot="1">
      <c r="A99" s="75"/>
      <c r="B99" s="167"/>
      <c r="C99" s="132"/>
      <c r="D99" s="180" t="s">
        <v>105</v>
      </c>
      <c r="E99" s="169">
        <f t="shared" si="6"/>
        <v>0</v>
      </c>
      <c r="F99" s="134"/>
      <c r="G99" s="135"/>
      <c r="H99" s="134"/>
      <c r="I99" s="135"/>
      <c r="J99" s="136">
        <f t="shared" si="7"/>
        <v>0</v>
      </c>
      <c r="K99" s="135"/>
      <c r="L99" s="134"/>
      <c r="M99" s="135"/>
      <c r="N99" s="134"/>
      <c r="O99" s="135"/>
      <c r="P99" s="122">
        <f t="shared" si="8"/>
        <v>0</v>
      </c>
    </row>
    <row r="100" spans="1:16" ht="36" customHeight="1" hidden="1">
      <c r="A100" s="75"/>
      <c r="B100" s="120">
        <v>170302</v>
      </c>
      <c r="C100" s="77">
        <v>1070</v>
      </c>
      <c r="D100" s="78" t="s">
        <v>164</v>
      </c>
      <c r="E100" s="79">
        <f t="shared" si="6"/>
        <v>0</v>
      </c>
      <c r="F100" s="80"/>
      <c r="G100" s="81"/>
      <c r="H100" s="80"/>
      <c r="I100" s="81"/>
      <c r="J100" s="82">
        <f t="shared" si="7"/>
        <v>0</v>
      </c>
      <c r="K100" s="81"/>
      <c r="L100" s="80"/>
      <c r="M100" s="81"/>
      <c r="N100" s="80"/>
      <c r="O100" s="81"/>
      <c r="P100" s="122">
        <f t="shared" si="8"/>
        <v>0</v>
      </c>
    </row>
    <row r="101" spans="1:16" ht="37.5" hidden="1">
      <c r="A101" s="75"/>
      <c r="B101" s="129"/>
      <c r="C101" s="84"/>
      <c r="D101" s="179" t="s">
        <v>105</v>
      </c>
      <c r="E101" s="86">
        <f t="shared" si="6"/>
        <v>0</v>
      </c>
      <c r="F101" s="87"/>
      <c r="G101" s="88"/>
      <c r="H101" s="87"/>
      <c r="I101" s="88"/>
      <c r="J101" s="73">
        <f t="shared" si="7"/>
        <v>0</v>
      </c>
      <c r="K101" s="88"/>
      <c r="L101" s="87"/>
      <c r="M101" s="88"/>
      <c r="N101" s="87"/>
      <c r="O101" s="88"/>
      <c r="P101" s="74">
        <f t="shared" si="8"/>
        <v>0</v>
      </c>
    </row>
    <row r="102" spans="1:16" ht="45">
      <c r="A102" s="75"/>
      <c r="B102" s="181">
        <v>24</v>
      </c>
      <c r="C102" s="125"/>
      <c r="D102" s="126" t="s">
        <v>165</v>
      </c>
      <c r="E102" s="127">
        <f>SUM(E103:E108)</f>
        <v>-5000</v>
      </c>
      <c r="F102" s="82">
        <f aca="true" t="shared" si="9" ref="F102:O102">SUM(F103:F108)</f>
        <v>-5000</v>
      </c>
      <c r="G102" s="127">
        <f t="shared" si="9"/>
        <v>0</v>
      </c>
      <c r="H102" s="82">
        <f t="shared" si="9"/>
        <v>0</v>
      </c>
      <c r="I102" s="127">
        <f t="shared" si="9"/>
        <v>0</v>
      </c>
      <c r="J102" s="82">
        <f t="shared" si="7"/>
        <v>5000</v>
      </c>
      <c r="K102" s="127">
        <f t="shared" si="9"/>
        <v>0</v>
      </c>
      <c r="L102" s="82">
        <f t="shared" si="9"/>
        <v>0</v>
      </c>
      <c r="M102" s="127">
        <f t="shared" si="9"/>
        <v>0</v>
      </c>
      <c r="N102" s="82">
        <f t="shared" si="9"/>
        <v>5000</v>
      </c>
      <c r="O102" s="127">
        <f t="shared" si="9"/>
        <v>5000</v>
      </c>
      <c r="P102" s="89">
        <f t="shared" si="8"/>
        <v>0</v>
      </c>
    </row>
    <row r="103" spans="1:16" ht="37.5">
      <c r="A103" s="75"/>
      <c r="B103" s="129">
        <v>110103</v>
      </c>
      <c r="C103" s="84" t="s">
        <v>166</v>
      </c>
      <c r="D103" s="31" t="s">
        <v>167</v>
      </c>
      <c r="E103" s="86">
        <f>F103+I103</f>
        <v>0</v>
      </c>
      <c r="F103" s="87"/>
      <c r="G103" s="88"/>
      <c r="H103" s="87"/>
      <c r="I103" s="88"/>
      <c r="J103" s="73">
        <f t="shared" si="7"/>
        <v>0</v>
      </c>
      <c r="K103" s="88"/>
      <c r="L103" s="87"/>
      <c r="M103" s="88"/>
      <c r="N103" s="87"/>
      <c r="O103" s="88"/>
      <c r="P103" s="74">
        <f t="shared" si="8"/>
        <v>0</v>
      </c>
    </row>
    <row r="104" spans="1:16" ht="23.25">
      <c r="A104" s="75"/>
      <c r="B104" s="76">
        <v>110201</v>
      </c>
      <c r="C104" s="77" t="s">
        <v>168</v>
      </c>
      <c r="D104" s="78" t="s">
        <v>169</v>
      </c>
      <c r="E104" s="79">
        <f aca="true" t="shared" si="10" ref="E104:E113">F104+I104</f>
        <v>-18000</v>
      </c>
      <c r="F104" s="80">
        <v>-18000</v>
      </c>
      <c r="G104" s="81">
        <v>-9500</v>
      </c>
      <c r="H104" s="80"/>
      <c r="I104" s="81"/>
      <c r="J104" s="82">
        <f t="shared" si="7"/>
        <v>5000</v>
      </c>
      <c r="K104" s="81"/>
      <c r="L104" s="80"/>
      <c r="M104" s="81"/>
      <c r="N104" s="80">
        <v>5000</v>
      </c>
      <c r="O104" s="81">
        <v>5000</v>
      </c>
      <c r="P104" s="89">
        <f t="shared" si="8"/>
        <v>-13000</v>
      </c>
    </row>
    <row r="105" spans="1:16" ht="23.25">
      <c r="A105" s="75"/>
      <c r="B105" s="107">
        <v>110202</v>
      </c>
      <c r="C105" s="84" t="s">
        <v>168</v>
      </c>
      <c r="D105" s="110" t="s">
        <v>170</v>
      </c>
      <c r="E105" s="86">
        <f t="shared" si="10"/>
        <v>0</v>
      </c>
      <c r="F105" s="87"/>
      <c r="G105" s="88"/>
      <c r="H105" s="87"/>
      <c r="I105" s="88"/>
      <c r="J105" s="73">
        <f t="shared" si="7"/>
        <v>0</v>
      </c>
      <c r="K105" s="88"/>
      <c r="L105" s="87"/>
      <c r="M105" s="88"/>
      <c r="N105" s="87"/>
      <c r="O105" s="88"/>
      <c r="P105" s="74">
        <f t="shared" si="8"/>
        <v>0</v>
      </c>
    </row>
    <row r="106" spans="1:16" ht="38.25">
      <c r="A106" s="75"/>
      <c r="B106" s="76">
        <v>110204</v>
      </c>
      <c r="C106" s="77" t="s">
        <v>171</v>
      </c>
      <c r="D106" s="111" t="s">
        <v>172</v>
      </c>
      <c r="E106" s="79">
        <f t="shared" si="10"/>
        <v>0</v>
      </c>
      <c r="F106" s="80"/>
      <c r="G106" s="81"/>
      <c r="H106" s="80"/>
      <c r="I106" s="81"/>
      <c r="J106" s="82">
        <f t="shared" si="7"/>
        <v>0</v>
      </c>
      <c r="K106" s="81"/>
      <c r="L106" s="80"/>
      <c r="M106" s="81"/>
      <c r="N106" s="80"/>
      <c r="O106" s="81"/>
      <c r="P106" s="89">
        <f t="shared" si="8"/>
        <v>0</v>
      </c>
    </row>
    <row r="107" spans="1:16" ht="23.25">
      <c r="A107" s="75"/>
      <c r="B107" s="107">
        <v>110205</v>
      </c>
      <c r="C107" s="84" t="s">
        <v>91</v>
      </c>
      <c r="D107" s="110" t="s">
        <v>173</v>
      </c>
      <c r="E107" s="86">
        <f t="shared" si="10"/>
        <v>0</v>
      </c>
      <c r="F107" s="87"/>
      <c r="G107" s="88"/>
      <c r="H107" s="87"/>
      <c r="I107" s="88"/>
      <c r="J107" s="73">
        <f t="shared" si="7"/>
        <v>0</v>
      </c>
      <c r="K107" s="88"/>
      <c r="L107" s="87"/>
      <c r="M107" s="88"/>
      <c r="N107" s="87"/>
      <c r="O107" s="88"/>
      <c r="P107" s="74">
        <f t="shared" si="8"/>
        <v>0</v>
      </c>
    </row>
    <row r="108" spans="1:16" ht="23.25">
      <c r="A108" s="75"/>
      <c r="B108" s="76">
        <v>110502</v>
      </c>
      <c r="C108" s="77" t="s">
        <v>174</v>
      </c>
      <c r="D108" s="101" t="s">
        <v>175</v>
      </c>
      <c r="E108" s="79">
        <f t="shared" si="10"/>
        <v>13000</v>
      </c>
      <c r="F108" s="80">
        <v>13000</v>
      </c>
      <c r="G108" s="130">
        <v>9500</v>
      </c>
      <c r="H108" s="80"/>
      <c r="I108" s="81"/>
      <c r="J108" s="82">
        <f t="shared" si="7"/>
        <v>0</v>
      </c>
      <c r="K108" s="81"/>
      <c r="L108" s="80"/>
      <c r="M108" s="81"/>
      <c r="N108" s="80"/>
      <c r="O108" s="81"/>
      <c r="P108" s="89">
        <f t="shared" si="8"/>
        <v>13000</v>
      </c>
    </row>
    <row r="109" spans="1:16" ht="70.5" customHeight="1">
      <c r="A109" s="138"/>
      <c r="B109" s="69">
        <v>76</v>
      </c>
      <c r="C109" s="139"/>
      <c r="D109" s="182" t="s">
        <v>176</v>
      </c>
      <c r="E109" s="72">
        <f>SUM(E110:E112)</f>
        <v>0</v>
      </c>
      <c r="F109" s="73">
        <f aca="true" t="shared" si="11" ref="F109:O109">SUM(F110:F112)</f>
        <v>0</v>
      </c>
      <c r="G109" s="72">
        <f t="shared" si="11"/>
        <v>0</v>
      </c>
      <c r="H109" s="73">
        <f t="shared" si="11"/>
        <v>0</v>
      </c>
      <c r="I109" s="72">
        <f t="shared" si="11"/>
        <v>0</v>
      </c>
      <c r="J109" s="73">
        <f t="shared" si="11"/>
        <v>410000</v>
      </c>
      <c r="K109" s="72">
        <f t="shared" si="11"/>
        <v>0</v>
      </c>
      <c r="L109" s="73">
        <f t="shared" si="11"/>
        <v>0</v>
      </c>
      <c r="M109" s="72">
        <f t="shared" si="11"/>
        <v>0</v>
      </c>
      <c r="N109" s="73">
        <f t="shared" si="11"/>
        <v>410000</v>
      </c>
      <c r="O109" s="72">
        <f t="shared" si="11"/>
        <v>410000</v>
      </c>
      <c r="P109" s="74">
        <f t="shared" si="8"/>
        <v>410000</v>
      </c>
    </row>
    <row r="110" spans="1:16" ht="23.25">
      <c r="A110" s="75"/>
      <c r="B110" s="120">
        <v>250102</v>
      </c>
      <c r="C110" s="77" t="s">
        <v>29</v>
      </c>
      <c r="D110" s="101" t="s">
        <v>177</v>
      </c>
      <c r="E110" s="79">
        <f t="shared" si="10"/>
        <v>0</v>
      </c>
      <c r="F110" s="80"/>
      <c r="G110" s="81"/>
      <c r="H110" s="80"/>
      <c r="I110" s="81"/>
      <c r="J110" s="82">
        <f t="shared" si="7"/>
        <v>0</v>
      </c>
      <c r="K110" s="81"/>
      <c r="L110" s="80"/>
      <c r="M110" s="81"/>
      <c r="N110" s="80"/>
      <c r="O110" s="81"/>
      <c r="P110" s="89">
        <f t="shared" si="8"/>
        <v>0</v>
      </c>
    </row>
    <row r="111" spans="1:16" ht="23.25">
      <c r="A111" s="75"/>
      <c r="B111" s="129">
        <v>250315</v>
      </c>
      <c r="C111" s="84" t="s">
        <v>178</v>
      </c>
      <c r="D111" s="150" t="s">
        <v>179</v>
      </c>
      <c r="E111" s="86">
        <f t="shared" si="10"/>
        <v>0</v>
      </c>
      <c r="F111" s="87"/>
      <c r="G111" s="88"/>
      <c r="H111" s="87"/>
      <c r="I111" s="88"/>
      <c r="J111" s="73">
        <f t="shared" si="7"/>
        <v>0</v>
      </c>
      <c r="K111" s="88"/>
      <c r="L111" s="87"/>
      <c r="M111" s="88"/>
      <c r="N111" s="87"/>
      <c r="O111" s="88"/>
      <c r="P111" s="74">
        <f t="shared" si="8"/>
        <v>0</v>
      </c>
    </row>
    <row r="112" spans="1:16" ht="23.25">
      <c r="A112" s="75"/>
      <c r="B112" s="120">
        <v>250380</v>
      </c>
      <c r="C112" s="77" t="s">
        <v>178</v>
      </c>
      <c r="D112" s="183" t="s">
        <v>41</v>
      </c>
      <c r="E112" s="79">
        <f t="shared" si="10"/>
        <v>0</v>
      </c>
      <c r="F112" s="80"/>
      <c r="G112" s="81"/>
      <c r="H112" s="80"/>
      <c r="I112" s="81"/>
      <c r="J112" s="82">
        <f t="shared" si="7"/>
        <v>410000</v>
      </c>
      <c r="K112" s="81"/>
      <c r="L112" s="80"/>
      <c r="M112" s="81"/>
      <c r="N112" s="80">
        <v>410000</v>
      </c>
      <c r="O112" s="81">
        <v>410000</v>
      </c>
      <c r="P112" s="89">
        <f t="shared" si="8"/>
        <v>410000</v>
      </c>
    </row>
    <row r="113" spans="1:16" ht="23.25">
      <c r="A113" s="75"/>
      <c r="B113" s="184"/>
      <c r="C113" s="139"/>
      <c r="D113" s="185"/>
      <c r="E113" s="86">
        <f t="shared" si="10"/>
        <v>0</v>
      </c>
      <c r="F113" s="186"/>
      <c r="G113" s="187"/>
      <c r="H113" s="186"/>
      <c r="I113" s="187"/>
      <c r="J113" s="73">
        <f t="shared" si="7"/>
        <v>0</v>
      </c>
      <c r="K113" s="187"/>
      <c r="L113" s="186"/>
      <c r="M113" s="187"/>
      <c r="N113" s="186"/>
      <c r="O113" s="187"/>
      <c r="P113" s="74">
        <f t="shared" si="8"/>
        <v>0</v>
      </c>
    </row>
    <row r="114" spans="1:16" ht="24" thickBot="1">
      <c r="A114" s="159"/>
      <c r="B114" s="188"/>
      <c r="C114" s="93"/>
      <c r="D114" s="189" t="s">
        <v>180</v>
      </c>
      <c r="E114" s="190">
        <f aca="true" t="shared" si="12" ref="E114:O114">E9+E16+E28+E37+E102+E109</f>
        <v>215930</v>
      </c>
      <c r="F114" s="191">
        <f t="shared" si="12"/>
        <v>215930</v>
      </c>
      <c r="G114" s="190">
        <f t="shared" si="12"/>
        <v>0</v>
      </c>
      <c r="H114" s="191">
        <f t="shared" si="12"/>
        <v>77800</v>
      </c>
      <c r="I114" s="190">
        <f t="shared" si="12"/>
        <v>0</v>
      </c>
      <c r="J114" s="191">
        <f t="shared" si="12"/>
        <v>5000</v>
      </c>
      <c r="K114" s="190">
        <f t="shared" si="12"/>
        <v>0</v>
      </c>
      <c r="L114" s="191">
        <f t="shared" si="12"/>
        <v>0</v>
      </c>
      <c r="M114" s="190">
        <f t="shared" si="12"/>
        <v>0</v>
      </c>
      <c r="N114" s="191">
        <f t="shared" si="12"/>
        <v>5000</v>
      </c>
      <c r="O114" s="190">
        <f t="shared" si="12"/>
        <v>5000</v>
      </c>
      <c r="P114" s="192">
        <f t="shared" si="8"/>
        <v>220930</v>
      </c>
    </row>
    <row r="115" spans="5:16" ht="18.75" customHeight="1">
      <c r="E115" s="193">
        <f>Лист3!D133</f>
        <v>215930</v>
      </c>
      <c r="J115" s="193">
        <f>Лист3!E133</f>
        <v>5000</v>
      </c>
      <c r="P115" s="193"/>
    </row>
    <row r="116" spans="5:16" ht="20.25" customHeight="1">
      <c r="E116" s="193">
        <f>E115-E114</f>
        <v>0</v>
      </c>
      <c r="J116" s="193">
        <f>J115-J114</f>
        <v>0</v>
      </c>
      <c r="P116" s="194"/>
    </row>
  </sheetData>
  <mergeCells count="24">
    <mergeCell ref="O7:O8"/>
    <mergeCell ref="B47:B48"/>
    <mergeCell ref="J6:J8"/>
    <mergeCell ref="K6:K8"/>
    <mergeCell ref="L6:M6"/>
    <mergeCell ref="N6:N8"/>
    <mergeCell ref="L7:L8"/>
    <mergeCell ref="M7:M8"/>
    <mergeCell ref="E6:E8"/>
    <mergeCell ref="F6:F8"/>
    <mergeCell ref="G6:H6"/>
    <mergeCell ref="I6:I8"/>
    <mergeCell ref="G7:G8"/>
    <mergeCell ref="H7:H8"/>
    <mergeCell ref="A1:P1"/>
    <mergeCell ref="M2:P2"/>
    <mergeCell ref="A3:P3"/>
    <mergeCell ref="A5:A8"/>
    <mergeCell ref="B5:B8"/>
    <mergeCell ref="C5:C8"/>
    <mergeCell ref="D5:D8"/>
    <mergeCell ref="E5:I5"/>
    <mergeCell ref="J5:O5"/>
    <mergeCell ref="P5:P8"/>
  </mergeCells>
  <printOptions/>
  <pageMargins left="0.75" right="0.75" top="1" bottom="1" header="0.5" footer="0.5"/>
  <pageSetup fitToHeight="2"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A1:K142"/>
  <sheetViews>
    <sheetView zoomScale="50" zoomScaleNormal="50" workbookViewId="0" topLeftCell="A22">
      <selection activeCell="G88" sqref="G88"/>
    </sheetView>
  </sheetViews>
  <sheetFormatPr defaultColWidth="9.140625" defaultRowHeight="12.75"/>
  <cols>
    <col min="1" max="1" width="10.8515625" style="59" customWidth="1"/>
    <col min="2" max="2" width="48.8515625" style="59" customWidth="1"/>
    <col min="3" max="3" width="14.8515625" style="59" customWidth="1"/>
    <col min="4" max="4" width="28.28125" style="59" customWidth="1"/>
    <col min="5" max="5" width="20.28125" style="59" customWidth="1"/>
    <col min="6" max="6" width="19.57421875" style="59" customWidth="1"/>
    <col min="7" max="7" width="57.57421875" style="59" customWidth="1"/>
    <col min="8" max="8" width="7.00390625" style="59" customWidth="1"/>
    <col min="9" max="9" width="6.57421875" style="59" customWidth="1"/>
    <col min="10" max="10" width="7.140625" style="59" customWidth="1"/>
    <col min="11" max="16384" width="9.140625" style="59" customWidth="1"/>
  </cols>
  <sheetData>
    <row r="1" spans="6:8" ht="19.5" customHeight="1">
      <c r="F1" s="195"/>
      <c r="G1" s="196" t="s">
        <v>181</v>
      </c>
      <c r="H1" s="197"/>
    </row>
    <row r="2" ht="15.75">
      <c r="G2" s="196"/>
    </row>
    <row r="3" spans="6:7" ht="15.75">
      <c r="F3" s="198"/>
      <c r="G3" s="196"/>
    </row>
    <row r="6" ht="20.25">
      <c r="B6" s="199" t="s">
        <v>182</v>
      </c>
    </row>
    <row r="8" ht="12.75">
      <c r="F8" s="59" t="s">
        <v>183</v>
      </c>
    </row>
    <row r="9" spans="1:7" ht="18">
      <c r="A9" s="200"/>
      <c r="B9" s="201"/>
      <c r="C9" s="200"/>
      <c r="D9" s="423" t="s">
        <v>184</v>
      </c>
      <c r="E9" s="424"/>
      <c r="F9" s="425"/>
      <c r="G9" s="202"/>
    </row>
    <row r="10" spans="1:7" ht="18">
      <c r="A10" s="203" t="s">
        <v>185</v>
      </c>
      <c r="B10" s="204" t="s">
        <v>186</v>
      </c>
      <c r="C10" s="205" t="s">
        <v>187</v>
      </c>
      <c r="D10" s="426" t="s">
        <v>11</v>
      </c>
      <c r="E10" s="426" t="s">
        <v>188</v>
      </c>
      <c r="F10" s="426" t="s">
        <v>189</v>
      </c>
      <c r="G10" s="206" t="s">
        <v>190</v>
      </c>
    </row>
    <row r="11" spans="1:7" ht="33" customHeight="1">
      <c r="A11" s="207"/>
      <c r="B11" s="208"/>
      <c r="C11" s="209"/>
      <c r="D11" s="427"/>
      <c r="E11" s="427"/>
      <c r="F11" s="427"/>
      <c r="G11" s="210"/>
    </row>
    <row r="12" spans="1:7" ht="33" customHeight="1">
      <c r="A12" s="211" t="s">
        <v>57</v>
      </c>
      <c r="B12" s="212" t="s">
        <v>191</v>
      </c>
      <c r="C12" s="213"/>
      <c r="D12" s="214">
        <f>SUM(D13:D18)</f>
        <v>67000</v>
      </c>
      <c r="E12" s="214">
        <f>SUM(E13:E18)</f>
        <v>-410000</v>
      </c>
      <c r="F12" s="214">
        <f>SUM(F13:F18)</f>
        <v>-410000</v>
      </c>
      <c r="G12" s="210"/>
    </row>
    <row r="13" spans="1:7" ht="18" customHeight="1">
      <c r="A13" s="215"/>
      <c r="B13" s="216"/>
      <c r="C13" s="216">
        <v>2274</v>
      </c>
      <c r="D13" s="217">
        <v>61800</v>
      </c>
      <c r="E13" s="218"/>
      <c r="F13" s="218"/>
      <c r="G13" s="219"/>
    </row>
    <row r="14" spans="1:7" ht="18" customHeight="1">
      <c r="A14" s="215"/>
      <c r="B14" s="216"/>
      <c r="C14" s="216">
        <v>2282</v>
      </c>
      <c r="D14" s="217">
        <v>5200</v>
      </c>
      <c r="E14" s="218"/>
      <c r="F14" s="218"/>
      <c r="G14" s="219" t="s">
        <v>249</v>
      </c>
    </row>
    <row r="15" spans="1:7" ht="18" customHeight="1">
      <c r="A15" s="215"/>
      <c r="B15" s="216"/>
      <c r="C15" s="216"/>
      <c r="D15" s="217"/>
      <c r="E15" s="218"/>
      <c r="F15" s="218"/>
      <c r="G15" s="219"/>
    </row>
    <row r="16" spans="1:7" ht="18" customHeight="1">
      <c r="A16" s="215">
        <v>150101</v>
      </c>
      <c r="B16" s="216" t="s">
        <v>36</v>
      </c>
      <c r="C16" s="216"/>
      <c r="D16" s="217"/>
      <c r="E16" s="218">
        <v>-410000</v>
      </c>
      <c r="F16" s="218">
        <v>-410000</v>
      </c>
      <c r="G16" s="219"/>
    </row>
    <row r="17" spans="1:7" ht="16.5" customHeight="1">
      <c r="A17" s="215"/>
      <c r="B17" s="216"/>
      <c r="C17" s="216"/>
      <c r="D17" s="217"/>
      <c r="E17" s="218"/>
      <c r="F17" s="218"/>
      <c r="G17" s="219"/>
    </row>
    <row r="18" spans="1:7" ht="18">
      <c r="A18" s="219"/>
      <c r="B18" s="220"/>
      <c r="C18" s="221"/>
      <c r="D18" s="220"/>
      <c r="E18" s="222"/>
      <c r="F18" s="222"/>
      <c r="G18" s="219"/>
    </row>
    <row r="19" spans="1:7" ht="27.75" customHeight="1">
      <c r="A19" s="219"/>
      <c r="B19" s="223" t="s">
        <v>192</v>
      </c>
      <c r="C19" s="204"/>
      <c r="D19" s="223">
        <f>D20+D33+D37+D41+D46+D50</f>
        <v>36000</v>
      </c>
      <c r="E19" s="223">
        <f>E20+E33+E37+E41+E46+E50</f>
        <v>0</v>
      </c>
      <c r="F19" s="223">
        <f>F20+F33+F37+F41+F46+F50</f>
        <v>0</v>
      </c>
      <c r="G19" s="224"/>
    </row>
    <row r="20" spans="1:7" s="230" customFormat="1" ht="93.75">
      <c r="A20" s="225">
        <v>70201</v>
      </c>
      <c r="B20" s="226" t="s">
        <v>193</v>
      </c>
      <c r="C20" s="227"/>
      <c r="D20" s="228">
        <f>SUM(D21:D32)</f>
        <v>36000</v>
      </c>
      <c r="E20" s="228">
        <f>SUM(E21:E32)</f>
        <v>0</v>
      </c>
      <c r="F20" s="228">
        <f>SUM(F21:F32)</f>
        <v>0</v>
      </c>
      <c r="G20" s="229"/>
    </row>
    <row r="21" spans="1:7" ht="15.75" customHeight="1">
      <c r="A21" s="219"/>
      <c r="B21" s="231"/>
      <c r="C21" s="220"/>
      <c r="D21" s="220"/>
      <c r="E21" s="222"/>
      <c r="F21" s="222"/>
      <c r="G21" s="219"/>
    </row>
    <row r="22" spans="1:7" ht="15.75" customHeight="1">
      <c r="A22" s="219"/>
      <c r="B22" s="231"/>
      <c r="C22" s="221">
        <v>2240</v>
      </c>
      <c r="D22" s="220">
        <v>20000</v>
      </c>
      <c r="E22" s="222"/>
      <c r="F22" s="222"/>
      <c r="G22" s="219" t="s">
        <v>250</v>
      </c>
    </row>
    <row r="23" spans="1:7" ht="15.75" customHeight="1">
      <c r="A23" s="219"/>
      <c r="B23" s="231"/>
      <c r="C23" s="221">
        <v>2273</v>
      </c>
      <c r="D23" s="220">
        <v>16000</v>
      </c>
      <c r="E23" s="222"/>
      <c r="F23" s="222"/>
      <c r="G23" s="219"/>
    </row>
    <row r="24" spans="1:7" ht="15.75" customHeight="1">
      <c r="A24" s="219"/>
      <c r="B24" s="231"/>
      <c r="C24" s="221"/>
      <c r="D24" s="220"/>
      <c r="E24" s="222"/>
      <c r="F24" s="222"/>
      <c r="G24" s="219"/>
    </row>
    <row r="25" spans="1:7" ht="15.75" customHeight="1">
      <c r="A25" s="219"/>
      <c r="B25" s="231"/>
      <c r="C25" s="221"/>
      <c r="D25" s="220"/>
      <c r="E25" s="222"/>
      <c r="F25" s="222"/>
      <c r="G25" s="219"/>
    </row>
    <row r="26" spans="1:7" ht="15.75" customHeight="1">
      <c r="A26" s="219"/>
      <c r="B26" s="231"/>
      <c r="C26" s="221"/>
      <c r="D26" s="220"/>
      <c r="E26" s="222"/>
      <c r="F26" s="222"/>
      <c r="G26" s="219"/>
    </row>
    <row r="27" spans="1:7" ht="18">
      <c r="A27" s="219"/>
      <c r="B27" s="219"/>
      <c r="C27" s="221"/>
      <c r="D27" s="220"/>
      <c r="E27" s="222"/>
      <c r="F27" s="222"/>
      <c r="G27" s="232"/>
    </row>
    <row r="28" spans="1:7" ht="18">
      <c r="A28" s="219"/>
      <c r="B28" s="219"/>
      <c r="C28" s="221"/>
      <c r="D28" s="220"/>
      <c r="E28" s="222"/>
      <c r="F28" s="222"/>
      <c r="G28" s="219"/>
    </row>
    <row r="29" spans="1:7" ht="18">
      <c r="A29" s="219"/>
      <c r="B29" s="219"/>
      <c r="C29" s="221"/>
      <c r="D29" s="220"/>
      <c r="E29" s="222"/>
      <c r="F29" s="222"/>
      <c r="G29" s="219"/>
    </row>
    <row r="30" spans="1:7" ht="18">
      <c r="A30" s="219"/>
      <c r="B30" s="219"/>
      <c r="C30" s="221"/>
      <c r="D30" s="233"/>
      <c r="E30" s="234"/>
      <c r="F30" s="234"/>
      <c r="G30" s="235"/>
    </row>
    <row r="31" spans="1:7" ht="18" hidden="1">
      <c r="A31" s="219"/>
      <c r="B31" s="219"/>
      <c r="C31" s="221"/>
      <c r="D31" s="220"/>
      <c r="E31" s="222"/>
      <c r="F31" s="222"/>
      <c r="G31" s="219"/>
    </row>
    <row r="32" spans="1:7" ht="18" hidden="1">
      <c r="A32" s="219"/>
      <c r="B32" s="219"/>
      <c r="C32" s="221"/>
      <c r="D32" s="220"/>
      <c r="E32" s="222"/>
      <c r="F32" s="222"/>
      <c r="G32" s="219"/>
    </row>
    <row r="33" spans="1:7" ht="54.75" customHeight="1" hidden="1">
      <c r="A33" s="236" t="s">
        <v>90</v>
      </c>
      <c r="B33" s="237" t="s">
        <v>194</v>
      </c>
      <c r="C33" s="238"/>
      <c r="D33" s="239">
        <f>SUM(D34:D36)</f>
        <v>0</v>
      </c>
      <c r="E33" s="239">
        <f>SUM(E34:E36)</f>
        <v>0</v>
      </c>
      <c r="F33" s="239">
        <f>SUM(F34:F36)</f>
        <v>0</v>
      </c>
      <c r="G33" s="219"/>
    </row>
    <row r="34" spans="1:7" ht="18" hidden="1">
      <c r="A34" s="219"/>
      <c r="B34" s="219"/>
      <c r="C34" s="221">
        <v>2120</v>
      </c>
      <c r="D34" s="233"/>
      <c r="E34" s="234"/>
      <c r="F34" s="234"/>
      <c r="G34" s="235"/>
    </row>
    <row r="35" spans="1:7" ht="18" hidden="1">
      <c r="A35" s="219"/>
      <c r="B35" s="219"/>
      <c r="C35" s="221">
        <v>2210</v>
      </c>
      <c r="D35" s="233"/>
      <c r="E35" s="234"/>
      <c r="F35" s="234"/>
      <c r="G35" s="235"/>
    </row>
    <row r="36" spans="1:7" ht="18" hidden="1">
      <c r="A36" s="219"/>
      <c r="B36" s="219"/>
      <c r="C36" s="221">
        <v>2240</v>
      </c>
      <c r="D36" s="220"/>
      <c r="E36" s="222"/>
      <c r="F36" s="222"/>
      <c r="G36" s="219"/>
    </row>
    <row r="37" spans="1:7" s="230" customFormat="1" ht="37.5" hidden="1">
      <c r="A37" s="211" t="s">
        <v>93</v>
      </c>
      <c r="B37" s="237" t="s">
        <v>195</v>
      </c>
      <c r="C37" s="227"/>
      <c r="D37" s="228">
        <f>SUM(D38:D39)</f>
        <v>0</v>
      </c>
      <c r="E37" s="228">
        <f>SUM(E38:E39)</f>
        <v>0</v>
      </c>
      <c r="F37" s="228">
        <f>SUM(F38:F39)</f>
        <v>0</v>
      </c>
      <c r="G37" s="219"/>
    </row>
    <row r="38" spans="1:7" s="230" customFormat="1" ht="18.75" hidden="1">
      <c r="A38" s="211"/>
      <c r="B38" s="237"/>
      <c r="C38" s="227">
        <v>2240</v>
      </c>
      <c r="D38" s="228"/>
      <c r="E38" s="240"/>
      <c r="F38" s="240"/>
      <c r="G38" s="219"/>
    </row>
    <row r="39" spans="1:7" ht="18" hidden="1">
      <c r="A39" s="219"/>
      <c r="B39" s="219"/>
      <c r="C39" s="221"/>
      <c r="D39" s="220"/>
      <c r="E39" s="222"/>
      <c r="F39" s="222"/>
      <c r="G39" s="219"/>
    </row>
    <row r="40" spans="1:7" ht="18" hidden="1">
      <c r="A40" s="219"/>
      <c r="B40" s="219"/>
      <c r="C40" s="221"/>
      <c r="D40" s="220"/>
      <c r="E40" s="222"/>
      <c r="F40" s="222"/>
      <c r="G40" s="219"/>
    </row>
    <row r="41" spans="1:7" s="230" customFormat="1" ht="18.75" hidden="1">
      <c r="A41" s="211" t="s">
        <v>96</v>
      </c>
      <c r="B41" s="236" t="s">
        <v>196</v>
      </c>
      <c r="C41" s="227"/>
      <c r="D41" s="228">
        <f>SUM(D42:D45)</f>
        <v>0</v>
      </c>
      <c r="E41" s="228">
        <f>SUM(E42:E45)</f>
        <v>0</v>
      </c>
      <c r="F41" s="228">
        <f>SUM(F42:F45)</f>
        <v>0</v>
      </c>
      <c r="G41" s="219"/>
    </row>
    <row r="42" spans="1:7" ht="18" hidden="1">
      <c r="A42" s="219"/>
      <c r="B42" s="219"/>
      <c r="C42" s="221">
        <v>2210</v>
      </c>
      <c r="D42" s="220"/>
      <c r="E42" s="222"/>
      <c r="F42" s="222"/>
      <c r="G42" s="219"/>
    </row>
    <row r="43" spans="1:7" ht="18" hidden="1">
      <c r="A43" s="219"/>
      <c r="B43" s="219"/>
      <c r="C43" s="221">
        <v>2240</v>
      </c>
      <c r="D43" s="220"/>
      <c r="E43" s="222"/>
      <c r="F43" s="222"/>
      <c r="G43" s="219"/>
    </row>
    <row r="44" spans="1:7" ht="18" hidden="1">
      <c r="A44" s="219"/>
      <c r="B44" s="219"/>
      <c r="C44" s="221"/>
      <c r="D44" s="220"/>
      <c r="E44" s="222"/>
      <c r="F44" s="222"/>
      <c r="G44" s="219"/>
    </row>
    <row r="45" spans="1:7" ht="18" hidden="1">
      <c r="A45" s="219"/>
      <c r="B45" s="219"/>
      <c r="C45" s="221"/>
      <c r="D45" s="220"/>
      <c r="E45" s="222"/>
      <c r="F45" s="222"/>
      <c r="G45" s="219"/>
    </row>
    <row r="46" spans="1:7" s="230" customFormat="1" ht="38.25" customHeight="1" hidden="1">
      <c r="A46" s="211" t="s">
        <v>98</v>
      </c>
      <c r="B46" s="237" t="s">
        <v>197</v>
      </c>
      <c r="C46" s="227"/>
      <c r="D46" s="228">
        <f>D47+D48+D49</f>
        <v>0</v>
      </c>
      <c r="E46" s="228">
        <f>E47+E48+E49</f>
        <v>0</v>
      </c>
      <c r="F46" s="228">
        <f>F47+F48+F49</f>
        <v>0</v>
      </c>
      <c r="G46" s="219"/>
    </row>
    <row r="47" spans="1:7" ht="18" hidden="1">
      <c r="A47" s="219"/>
      <c r="B47" s="219"/>
      <c r="C47" s="221">
        <v>2210</v>
      </c>
      <c r="D47" s="220"/>
      <c r="E47" s="222"/>
      <c r="F47" s="222"/>
      <c r="G47" s="219"/>
    </row>
    <row r="48" spans="1:7" ht="18" hidden="1">
      <c r="A48" s="219"/>
      <c r="B48" s="219"/>
      <c r="C48" s="221">
        <v>2240</v>
      </c>
      <c r="D48" s="220"/>
      <c r="E48" s="222"/>
      <c r="F48" s="222"/>
      <c r="G48" s="219"/>
    </row>
    <row r="49" spans="1:7" ht="18" hidden="1">
      <c r="A49" s="219"/>
      <c r="B49" s="219"/>
      <c r="C49" s="221">
        <v>2282</v>
      </c>
      <c r="D49" s="220"/>
      <c r="E49" s="222"/>
      <c r="F49" s="222"/>
      <c r="G49" s="219"/>
    </row>
    <row r="50" spans="1:7" ht="18.75" hidden="1">
      <c r="A50" s="236" t="s">
        <v>100</v>
      </c>
      <c r="B50" s="236" t="s">
        <v>198</v>
      </c>
      <c r="C50" s="238"/>
      <c r="D50" s="239">
        <f>D51+D52</f>
        <v>0</v>
      </c>
      <c r="E50" s="239">
        <f>E51+E52</f>
        <v>0</v>
      </c>
      <c r="F50" s="239">
        <f>F51+F52</f>
        <v>0</v>
      </c>
      <c r="G50" s="219"/>
    </row>
    <row r="51" spans="1:7" ht="18" hidden="1">
      <c r="A51" s="219"/>
      <c r="B51" s="219"/>
      <c r="C51" s="221">
        <v>2240</v>
      </c>
      <c r="D51" s="220"/>
      <c r="E51" s="222"/>
      <c r="F51" s="222"/>
      <c r="G51" s="219"/>
    </row>
    <row r="52" spans="1:7" ht="18" hidden="1">
      <c r="A52" s="219"/>
      <c r="B52" s="219"/>
      <c r="C52" s="221">
        <v>2120</v>
      </c>
      <c r="D52" s="233"/>
      <c r="E52" s="234"/>
      <c r="F52" s="234"/>
      <c r="G52" s="235"/>
    </row>
    <row r="53" spans="1:7" ht="18" hidden="1">
      <c r="A53" s="219"/>
      <c r="B53" s="219"/>
      <c r="C53" s="221"/>
      <c r="D53" s="233"/>
      <c r="E53" s="234"/>
      <c r="F53" s="234"/>
      <c r="G53" s="235"/>
    </row>
    <row r="54" spans="1:7" ht="18">
      <c r="A54" s="219"/>
      <c r="B54" s="241" t="s">
        <v>199</v>
      </c>
      <c r="C54" s="242"/>
      <c r="D54" s="241">
        <f>D56+D64</f>
        <v>105400</v>
      </c>
      <c r="E54" s="241">
        <f>E56+E64</f>
        <v>0</v>
      </c>
      <c r="F54" s="241">
        <f>F56+F64</f>
        <v>0</v>
      </c>
      <c r="G54" s="219"/>
    </row>
    <row r="55" spans="1:7" ht="18">
      <c r="A55" s="219"/>
      <c r="B55" s="219"/>
      <c r="C55" s="221"/>
      <c r="D55" s="220"/>
      <c r="E55" s="222"/>
      <c r="F55" s="222"/>
      <c r="G55" s="219"/>
    </row>
    <row r="56" spans="1:7" s="230" customFormat="1" ht="18.75">
      <c r="A56" s="228" t="s">
        <v>68</v>
      </c>
      <c r="B56" s="243" t="s">
        <v>70</v>
      </c>
      <c r="C56" s="244"/>
      <c r="D56" s="245">
        <f>SUM(D57:D63)</f>
        <v>41400</v>
      </c>
      <c r="E56" s="245">
        <f>SUM(E57:E63)</f>
        <v>0</v>
      </c>
      <c r="F56" s="245">
        <f>SUM(F57:F63)</f>
        <v>0</v>
      </c>
      <c r="G56" s="219"/>
    </row>
    <row r="57" spans="1:7" ht="63" customHeight="1">
      <c r="A57" s="220"/>
      <c r="B57" s="246"/>
      <c r="C57" s="247">
        <v>2240</v>
      </c>
      <c r="D57" s="248">
        <f>3100+8300+15000+15000</f>
        <v>41400</v>
      </c>
      <c r="E57" s="249"/>
      <c r="F57" s="249"/>
      <c r="G57" s="232" t="s">
        <v>251</v>
      </c>
    </row>
    <row r="58" spans="1:7" ht="16.5" customHeight="1">
      <c r="A58" s="220"/>
      <c r="B58" s="246"/>
      <c r="C58" s="247"/>
      <c r="D58" s="248"/>
      <c r="E58" s="249"/>
      <c r="F58" s="249"/>
      <c r="G58" s="219"/>
    </row>
    <row r="59" spans="1:7" ht="16.5" customHeight="1">
      <c r="A59" s="220"/>
      <c r="B59" s="246"/>
      <c r="C59" s="247"/>
      <c r="D59" s="248"/>
      <c r="E59" s="249"/>
      <c r="F59" s="249"/>
      <c r="G59" s="219"/>
    </row>
    <row r="60" spans="1:7" ht="15" customHeight="1">
      <c r="A60" s="220"/>
      <c r="B60" s="246"/>
      <c r="C60" s="247"/>
      <c r="D60" s="248"/>
      <c r="E60" s="249"/>
      <c r="F60" s="249"/>
      <c r="G60" s="232"/>
    </row>
    <row r="61" spans="1:7" ht="16.5" customHeight="1">
      <c r="A61" s="220"/>
      <c r="B61" s="246"/>
      <c r="C61" s="247"/>
      <c r="D61" s="250"/>
      <c r="E61" s="249"/>
      <c r="F61" s="249"/>
      <c r="G61" s="235"/>
    </row>
    <row r="62" spans="1:7" ht="16.5" customHeight="1">
      <c r="A62" s="220"/>
      <c r="B62" s="246"/>
      <c r="C62" s="247"/>
      <c r="D62" s="250"/>
      <c r="E62" s="249"/>
      <c r="F62" s="249"/>
      <c r="G62" s="235"/>
    </row>
    <row r="63" spans="1:7" ht="16.5" customHeight="1">
      <c r="A63" s="220"/>
      <c r="B63" s="246"/>
      <c r="C63" s="247"/>
      <c r="D63" s="248"/>
      <c r="E63" s="249"/>
      <c r="F63" s="249"/>
      <c r="G63" s="219"/>
    </row>
    <row r="64" spans="1:7" ht="25.5" customHeight="1">
      <c r="A64" s="239" t="s">
        <v>71</v>
      </c>
      <c r="B64" s="251" t="s">
        <v>200</v>
      </c>
      <c r="C64" s="252"/>
      <c r="D64" s="253">
        <f>SUM(D65:D69)</f>
        <v>64000</v>
      </c>
      <c r="E64" s="253">
        <f>SUM(E65:E69)</f>
        <v>0</v>
      </c>
      <c r="F64" s="253">
        <f>SUM(F65:F69)</f>
        <v>0</v>
      </c>
      <c r="G64" s="219"/>
    </row>
    <row r="65" spans="1:7" ht="21" customHeight="1">
      <c r="A65" s="220"/>
      <c r="B65" s="246"/>
      <c r="C65" s="247">
        <v>2282</v>
      </c>
      <c r="D65" s="248">
        <v>3500</v>
      </c>
      <c r="E65" s="249"/>
      <c r="F65" s="249"/>
      <c r="G65" s="219" t="s">
        <v>245</v>
      </c>
    </row>
    <row r="66" spans="1:7" ht="21" customHeight="1">
      <c r="A66" s="220"/>
      <c r="B66" s="246"/>
      <c r="C66" s="247">
        <v>2282</v>
      </c>
      <c r="D66" s="250">
        <v>30000</v>
      </c>
      <c r="E66" s="249"/>
      <c r="F66" s="249"/>
      <c r="G66" s="235" t="s">
        <v>244</v>
      </c>
    </row>
    <row r="67" spans="1:7" ht="21" customHeight="1">
      <c r="A67" s="220"/>
      <c r="B67" s="246"/>
      <c r="C67" s="247">
        <v>2282</v>
      </c>
      <c r="D67" s="248">
        <v>9000</v>
      </c>
      <c r="E67" s="249"/>
      <c r="F67" s="249"/>
      <c r="G67" s="219" t="s">
        <v>246</v>
      </c>
    </row>
    <row r="68" spans="1:7" ht="21" customHeight="1">
      <c r="A68" s="220"/>
      <c r="B68" s="246"/>
      <c r="C68" s="247">
        <v>2282</v>
      </c>
      <c r="D68" s="248">
        <v>1500</v>
      </c>
      <c r="E68" s="249"/>
      <c r="F68" s="249"/>
      <c r="G68" s="219" t="s">
        <v>247</v>
      </c>
    </row>
    <row r="69" spans="1:7" ht="19.5" customHeight="1">
      <c r="A69" s="219"/>
      <c r="B69" s="219"/>
      <c r="C69" s="221">
        <v>2282</v>
      </c>
      <c r="D69" s="220">
        <v>20000</v>
      </c>
      <c r="E69" s="222"/>
      <c r="F69" s="222"/>
      <c r="G69" s="219" t="s">
        <v>248</v>
      </c>
    </row>
    <row r="70" spans="1:7" ht="24" customHeight="1">
      <c r="A70" s="254" t="s">
        <v>0</v>
      </c>
      <c r="B70" s="255" t="s">
        <v>201</v>
      </c>
      <c r="C70" s="252"/>
      <c r="D70" s="253">
        <f>SUM(D71)</f>
        <v>0</v>
      </c>
      <c r="E70" s="253">
        <f>SUM(E71)</f>
        <v>0</v>
      </c>
      <c r="F70" s="253">
        <f>SUM(F71)</f>
        <v>0</v>
      </c>
      <c r="G70" s="219"/>
    </row>
    <row r="71" spans="1:7" ht="19.5" customHeight="1">
      <c r="A71" s="256"/>
      <c r="B71" s="256"/>
      <c r="C71" s="247">
        <v>2730</v>
      </c>
      <c r="D71" s="257"/>
      <c r="E71" s="258"/>
      <c r="F71" s="258"/>
      <c r="G71" s="259"/>
    </row>
    <row r="72" spans="1:7" ht="19.5" customHeight="1">
      <c r="A72" s="256"/>
      <c r="B72" s="256"/>
      <c r="C72" s="247"/>
      <c r="D72" s="248"/>
      <c r="E72" s="222"/>
      <c r="F72" s="222"/>
      <c r="G72" s="219"/>
    </row>
    <row r="73" spans="1:7" ht="19.5" customHeight="1">
      <c r="A73" s="219" t="s">
        <v>202</v>
      </c>
      <c r="B73" s="219" t="s">
        <v>203</v>
      </c>
      <c r="C73" s="221"/>
      <c r="D73" s="220">
        <f>SUM(D74:D76)</f>
        <v>530</v>
      </c>
      <c r="E73" s="222"/>
      <c r="F73" s="222"/>
      <c r="G73" s="219"/>
    </row>
    <row r="74" spans="1:7" ht="19.5" customHeight="1">
      <c r="A74" s="219"/>
      <c r="B74" s="219"/>
      <c r="C74" s="221">
        <v>2240</v>
      </c>
      <c r="D74" s="220">
        <v>530</v>
      </c>
      <c r="E74" s="222"/>
      <c r="F74" s="222"/>
      <c r="G74" s="219" t="s">
        <v>252</v>
      </c>
    </row>
    <row r="75" spans="1:7" ht="19.5" customHeight="1">
      <c r="A75" s="219"/>
      <c r="B75" s="219"/>
      <c r="C75" s="221"/>
      <c r="D75" s="220"/>
      <c r="E75" s="222"/>
      <c r="F75" s="222"/>
      <c r="G75" s="219"/>
    </row>
    <row r="76" spans="1:7" ht="19.5" customHeight="1">
      <c r="A76" s="219"/>
      <c r="B76" s="219"/>
      <c r="C76" s="221"/>
      <c r="D76" s="220"/>
      <c r="E76" s="222"/>
      <c r="F76" s="222"/>
      <c r="G76" s="219"/>
    </row>
    <row r="77" spans="1:7" ht="42" customHeight="1" hidden="1">
      <c r="A77" s="236" t="s">
        <v>80</v>
      </c>
      <c r="B77" s="237" t="s">
        <v>204</v>
      </c>
      <c r="C77" s="221"/>
      <c r="D77" s="220">
        <f>SUM(D78:D80)</f>
        <v>0</v>
      </c>
      <c r="E77" s="220">
        <f>SUM(E78:E80)</f>
        <v>0</v>
      </c>
      <c r="F77" s="220">
        <f>SUM(F78:F80)</f>
        <v>0</v>
      </c>
      <c r="G77" s="219"/>
    </row>
    <row r="78" spans="1:7" ht="19.5" customHeight="1" hidden="1">
      <c r="A78" s="219"/>
      <c r="B78" s="219"/>
      <c r="C78" s="221">
        <v>2210</v>
      </c>
      <c r="D78" s="260"/>
      <c r="E78" s="222"/>
      <c r="F78" s="222"/>
      <c r="G78" s="219"/>
    </row>
    <row r="79" spans="1:7" ht="19.5" customHeight="1" hidden="1">
      <c r="A79" s="219"/>
      <c r="B79" s="219"/>
      <c r="C79" s="221">
        <v>2120</v>
      </c>
      <c r="D79" s="233"/>
      <c r="E79" s="222"/>
      <c r="F79" s="222"/>
      <c r="G79" s="235"/>
    </row>
    <row r="80" spans="1:7" ht="19.5" customHeight="1" hidden="1">
      <c r="A80" s="219"/>
      <c r="B80" s="219"/>
      <c r="C80" s="221"/>
      <c r="D80" s="220"/>
      <c r="E80" s="222"/>
      <c r="F80" s="222"/>
      <c r="G80" s="219"/>
    </row>
    <row r="81" spans="1:7" ht="19.5" customHeight="1" hidden="1">
      <c r="A81" s="219"/>
      <c r="B81" s="219"/>
      <c r="C81" s="221"/>
      <c r="D81" s="220"/>
      <c r="E81" s="222"/>
      <c r="F81" s="222"/>
      <c r="G81" s="219"/>
    </row>
    <row r="82" spans="1:7" s="230" customFormat="1" ht="19.5" customHeight="1">
      <c r="A82" s="211"/>
      <c r="B82" s="261" t="s">
        <v>205</v>
      </c>
      <c r="C82" s="244"/>
      <c r="D82" s="261">
        <f>D84+D88+D95+D100+D106+D111</f>
        <v>-5000</v>
      </c>
      <c r="E82" s="261">
        <f>E84+E88+E95+E100+E106+E111</f>
        <v>5000</v>
      </c>
      <c r="F82" s="261">
        <f>F84+F88+F95+F100+F106+F111</f>
        <v>5000</v>
      </c>
      <c r="G82" s="219"/>
    </row>
    <row r="83" spans="1:7" ht="19.5" customHeight="1">
      <c r="A83" s="219"/>
      <c r="B83" s="219"/>
      <c r="C83" s="221"/>
      <c r="D83" s="220"/>
      <c r="E83" s="222"/>
      <c r="F83" s="222"/>
      <c r="G83" s="219"/>
    </row>
    <row r="84" spans="1:7" s="230" customFormat="1" ht="58.5" customHeight="1" hidden="1">
      <c r="A84" s="211">
        <v>110103</v>
      </c>
      <c r="B84" s="262" t="s">
        <v>206</v>
      </c>
      <c r="C84" s="227"/>
      <c r="D84" s="228">
        <f>SUM(D85:D86)</f>
        <v>0</v>
      </c>
      <c r="E84" s="228">
        <f>SUM(E85:E86)</f>
        <v>0</v>
      </c>
      <c r="F84" s="228">
        <f>SUM(F85:F86)</f>
        <v>0</v>
      </c>
      <c r="G84" s="219"/>
    </row>
    <row r="85" spans="1:7" ht="19.5" customHeight="1" hidden="1">
      <c r="A85" s="219"/>
      <c r="B85" s="219"/>
      <c r="C85" s="221">
        <v>2210</v>
      </c>
      <c r="D85" s="220"/>
      <c r="E85" s="222"/>
      <c r="F85" s="222"/>
      <c r="G85" s="219"/>
    </row>
    <row r="86" spans="1:7" ht="19.5" customHeight="1" hidden="1">
      <c r="A86" s="219"/>
      <c r="B86" s="219"/>
      <c r="C86" s="221">
        <v>2240</v>
      </c>
      <c r="D86" s="220"/>
      <c r="E86" s="222"/>
      <c r="F86" s="222"/>
      <c r="G86" s="219"/>
    </row>
    <row r="87" spans="1:7" ht="18" customHeight="1" hidden="1">
      <c r="A87" s="219"/>
      <c r="B87" s="219"/>
      <c r="C87" s="221"/>
      <c r="D87" s="220"/>
      <c r="E87" s="222"/>
      <c r="F87" s="222"/>
      <c r="G87" s="219"/>
    </row>
    <row r="88" spans="1:7" s="230" customFormat="1" ht="18" customHeight="1">
      <c r="A88" s="211">
        <v>110201</v>
      </c>
      <c r="B88" s="211" t="s">
        <v>169</v>
      </c>
      <c r="C88" s="227"/>
      <c r="D88" s="228">
        <f>SUM(D89:D94)</f>
        <v>-18000</v>
      </c>
      <c r="E88" s="228">
        <f>SUM(E91:E93)</f>
        <v>5000</v>
      </c>
      <c r="F88" s="228">
        <f>SUM(F91:F93)</f>
        <v>5000</v>
      </c>
      <c r="G88" s="219"/>
    </row>
    <row r="89" spans="1:7" s="230" customFormat="1" ht="18" customHeight="1">
      <c r="A89" s="211"/>
      <c r="B89" s="211"/>
      <c r="C89" s="227">
        <v>2111</v>
      </c>
      <c r="D89" s="228">
        <v>-9500</v>
      </c>
      <c r="E89" s="240"/>
      <c r="F89" s="240"/>
      <c r="G89" s="219"/>
    </row>
    <row r="90" spans="1:7" s="230" customFormat="1" ht="18" customHeight="1">
      <c r="A90" s="211"/>
      <c r="B90" s="211"/>
      <c r="C90" s="227">
        <v>2120</v>
      </c>
      <c r="D90" s="228">
        <v>-3500</v>
      </c>
      <c r="E90" s="240"/>
      <c r="F90" s="240"/>
      <c r="G90" s="219"/>
    </row>
    <row r="91" spans="1:7" ht="18" customHeight="1">
      <c r="A91" s="219"/>
      <c r="B91" s="219"/>
      <c r="C91" s="221">
        <v>2210</v>
      </c>
      <c r="D91" s="220">
        <f>-5000-8000</f>
        <v>-13000</v>
      </c>
      <c r="E91" s="222"/>
      <c r="F91" s="222"/>
      <c r="G91" s="219"/>
    </row>
    <row r="92" spans="1:7" ht="18" customHeight="1">
      <c r="A92" s="219"/>
      <c r="B92" s="219"/>
      <c r="C92" s="221">
        <v>2240</v>
      </c>
      <c r="D92" s="233">
        <v>8000</v>
      </c>
      <c r="E92" s="222"/>
      <c r="F92" s="222"/>
      <c r="G92" s="235"/>
    </row>
    <row r="93" spans="1:7" ht="18" customHeight="1">
      <c r="A93" s="219"/>
      <c r="B93" s="219"/>
      <c r="C93" s="221">
        <v>3110</v>
      </c>
      <c r="D93" s="220"/>
      <c r="E93" s="222">
        <v>5000</v>
      </c>
      <c r="F93" s="222">
        <v>5000</v>
      </c>
      <c r="G93" s="219"/>
    </row>
    <row r="94" spans="1:7" ht="18" customHeight="1">
      <c r="A94" s="219"/>
      <c r="B94" s="219"/>
      <c r="C94" s="221"/>
      <c r="D94" s="220"/>
      <c r="E94" s="222"/>
      <c r="F94" s="222"/>
      <c r="G94" s="219"/>
    </row>
    <row r="95" spans="1:7" s="230" customFormat="1" ht="18" customHeight="1" hidden="1">
      <c r="A95" s="211">
        <v>110202</v>
      </c>
      <c r="B95" s="211" t="s">
        <v>207</v>
      </c>
      <c r="C95" s="227"/>
      <c r="D95" s="228">
        <f>D96+D97+D98</f>
        <v>0</v>
      </c>
      <c r="E95" s="228">
        <f>E96+E97+E98</f>
        <v>0</v>
      </c>
      <c r="F95" s="228">
        <f>F96+F97+F98</f>
        <v>0</v>
      </c>
      <c r="G95" s="219"/>
    </row>
    <row r="96" spans="1:7" ht="18" customHeight="1" hidden="1">
      <c r="A96" s="219"/>
      <c r="B96" s="219"/>
      <c r="C96" s="221">
        <v>2800</v>
      </c>
      <c r="D96" s="220"/>
      <c r="E96" s="222"/>
      <c r="F96" s="222"/>
      <c r="G96" s="219"/>
    </row>
    <row r="97" spans="1:7" ht="18" customHeight="1" hidden="1">
      <c r="A97" s="219"/>
      <c r="B97" s="219"/>
      <c r="C97" s="221"/>
      <c r="D97" s="220"/>
      <c r="E97" s="222"/>
      <c r="F97" s="222"/>
      <c r="G97" s="219"/>
    </row>
    <row r="98" spans="1:7" ht="18" customHeight="1" hidden="1">
      <c r="A98" s="219"/>
      <c r="B98" s="219"/>
      <c r="C98" s="221"/>
      <c r="D98" s="220"/>
      <c r="E98" s="222"/>
      <c r="F98" s="222"/>
      <c r="G98" s="219"/>
    </row>
    <row r="99" spans="1:7" ht="18" customHeight="1" hidden="1">
      <c r="A99" s="219"/>
      <c r="B99" s="219"/>
      <c r="C99" s="221"/>
      <c r="D99" s="220"/>
      <c r="E99" s="222"/>
      <c r="F99" s="222"/>
      <c r="G99" s="219"/>
    </row>
    <row r="100" spans="1:7" s="230" customFormat="1" ht="32.25" customHeight="1" hidden="1">
      <c r="A100" s="228">
        <v>110204</v>
      </c>
      <c r="B100" s="211" t="s">
        <v>208</v>
      </c>
      <c r="C100" s="227"/>
      <c r="D100" s="228">
        <f>SUM(D101:D104)</f>
        <v>0</v>
      </c>
      <c r="E100" s="228">
        <f>SUM(E101:E104)</f>
        <v>0</v>
      </c>
      <c r="F100" s="228">
        <f>SUM(F101:F104)</f>
        <v>0</v>
      </c>
      <c r="G100" s="219"/>
    </row>
    <row r="101" spans="1:7" ht="18.75" customHeight="1" hidden="1">
      <c r="A101" s="220"/>
      <c r="B101" s="219"/>
      <c r="C101" s="221">
        <v>2210</v>
      </c>
      <c r="D101" s="220"/>
      <c r="E101" s="222"/>
      <c r="F101" s="222"/>
      <c r="G101" s="219"/>
    </row>
    <row r="102" spans="1:7" ht="18" hidden="1">
      <c r="A102" s="220"/>
      <c r="B102" s="219"/>
      <c r="C102" s="247">
        <v>2240</v>
      </c>
      <c r="D102" s="220"/>
      <c r="E102" s="222"/>
      <c r="F102" s="222"/>
      <c r="G102" s="219"/>
    </row>
    <row r="103" spans="1:7" ht="18" hidden="1">
      <c r="A103" s="220"/>
      <c r="B103" s="219"/>
      <c r="C103" s="247">
        <v>2120</v>
      </c>
      <c r="D103" s="233"/>
      <c r="E103" s="222"/>
      <c r="F103" s="222"/>
      <c r="G103" s="235"/>
    </row>
    <row r="104" spans="1:7" ht="18" hidden="1">
      <c r="A104" s="220"/>
      <c r="B104" s="219"/>
      <c r="C104" s="247">
        <v>2800</v>
      </c>
      <c r="D104" s="220"/>
      <c r="E104" s="222"/>
      <c r="F104" s="222"/>
      <c r="G104" s="219"/>
    </row>
    <row r="105" spans="1:7" ht="17.25" customHeight="1" hidden="1">
      <c r="A105" s="220"/>
      <c r="B105" s="246"/>
      <c r="C105" s="247"/>
      <c r="D105" s="248"/>
      <c r="E105" s="249"/>
      <c r="F105" s="249"/>
      <c r="G105" s="219"/>
    </row>
    <row r="106" spans="1:7" s="230" customFormat="1" ht="37.5" hidden="1">
      <c r="A106" s="228">
        <v>110205</v>
      </c>
      <c r="B106" s="263" t="s">
        <v>209</v>
      </c>
      <c r="C106" s="227"/>
      <c r="D106" s="245">
        <f>SUM(D107:D109)</f>
        <v>0</v>
      </c>
      <c r="E106" s="245">
        <f>SUM(E107:E109)</f>
        <v>0</v>
      </c>
      <c r="F106" s="245">
        <f>SUM(F107:F109)</f>
        <v>0</v>
      </c>
      <c r="G106" s="219"/>
    </row>
    <row r="107" spans="1:7" s="230" customFormat="1" ht="18.75" hidden="1">
      <c r="A107" s="228"/>
      <c r="B107" s="263"/>
      <c r="C107" s="227">
        <v>2120</v>
      </c>
      <c r="D107" s="264"/>
      <c r="E107" s="265"/>
      <c r="F107" s="265"/>
      <c r="G107" s="235"/>
    </row>
    <row r="108" spans="1:7" s="230" customFormat="1" ht="18.75" hidden="1">
      <c r="A108" s="228"/>
      <c r="B108" s="263"/>
      <c r="C108" s="227">
        <v>2800</v>
      </c>
      <c r="D108" s="245"/>
      <c r="E108" s="265"/>
      <c r="F108" s="265"/>
      <c r="G108" s="219"/>
    </row>
    <row r="109" spans="1:7" ht="18" hidden="1">
      <c r="A109" s="220"/>
      <c r="B109" s="246"/>
      <c r="C109" s="221"/>
      <c r="D109" s="248"/>
      <c r="E109" s="249"/>
      <c r="F109" s="249"/>
      <c r="G109" s="219"/>
    </row>
    <row r="110" spans="1:7" ht="18" hidden="1">
      <c r="A110" s="220"/>
      <c r="B110" s="246"/>
      <c r="C110" s="221"/>
      <c r="D110" s="248"/>
      <c r="E110" s="249"/>
      <c r="F110" s="249"/>
      <c r="G110" s="219"/>
    </row>
    <row r="111" spans="1:7" s="230" customFormat="1" ht="37.5">
      <c r="A111" s="228">
        <v>110502</v>
      </c>
      <c r="B111" s="263" t="s">
        <v>210</v>
      </c>
      <c r="C111" s="227"/>
      <c r="D111" s="245">
        <f>SUM(D112:D115)</f>
        <v>13000</v>
      </c>
      <c r="E111" s="245">
        <f>SUM(E112:E115)</f>
        <v>0</v>
      </c>
      <c r="F111" s="245">
        <f>SUM(F112:F115)</f>
        <v>0</v>
      </c>
      <c r="G111" s="219"/>
    </row>
    <row r="112" spans="1:7" ht="18">
      <c r="A112" s="220"/>
      <c r="B112" s="246"/>
      <c r="C112" s="221">
        <v>2111</v>
      </c>
      <c r="D112" s="248">
        <v>9500</v>
      </c>
      <c r="E112" s="249"/>
      <c r="F112" s="249"/>
      <c r="G112" s="219"/>
    </row>
    <row r="113" spans="1:7" ht="18">
      <c r="A113" s="220"/>
      <c r="B113" s="246"/>
      <c r="C113" s="221">
        <v>2120</v>
      </c>
      <c r="D113" s="248">
        <v>3500</v>
      </c>
      <c r="E113" s="249"/>
      <c r="F113" s="249"/>
      <c r="G113" s="219"/>
    </row>
    <row r="114" spans="1:7" ht="18">
      <c r="A114" s="220"/>
      <c r="B114" s="246"/>
      <c r="C114" s="221">
        <v>2210</v>
      </c>
      <c r="D114" s="248">
        <v>-600</v>
      </c>
      <c r="E114" s="249"/>
      <c r="F114" s="249"/>
      <c r="G114" s="219"/>
    </row>
    <row r="115" spans="1:7" ht="18">
      <c r="A115" s="220"/>
      <c r="B115" s="246"/>
      <c r="C115" s="221">
        <v>2240</v>
      </c>
      <c r="D115" s="248">
        <v>600</v>
      </c>
      <c r="E115" s="249"/>
      <c r="F115" s="249"/>
      <c r="G115" s="219"/>
    </row>
    <row r="116" spans="1:7" ht="18">
      <c r="A116" s="220"/>
      <c r="B116" s="246"/>
      <c r="C116" s="221"/>
      <c r="D116" s="248"/>
      <c r="E116" s="249"/>
      <c r="F116" s="249"/>
      <c r="G116" s="219"/>
    </row>
    <row r="117" spans="1:7" ht="18">
      <c r="A117" s="220">
        <v>130110</v>
      </c>
      <c r="B117" s="246" t="s">
        <v>211</v>
      </c>
      <c r="C117" s="221">
        <v>2610</v>
      </c>
      <c r="D117" s="248"/>
      <c r="E117" s="249"/>
      <c r="F117" s="249"/>
      <c r="G117" s="219"/>
    </row>
    <row r="118" spans="1:7" ht="18">
      <c r="A118" s="220"/>
      <c r="B118" s="246"/>
      <c r="C118" s="221"/>
      <c r="D118" s="248"/>
      <c r="E118" s="249"/>
      <c r="F118" s="249"/>
      <c r="G118" s="219"/>
    </row>
    <row r="119" spans="1:7" ht="18">
      <c r="A119" s="220"/>
      <c r="B119" s="246"/>
      <c r="C119" s="221"/>
      <c r="D119" s="248"/>
      <c r="E119" s="249"/>
      <c r="F119" s="249"/>
      <c r="G119" s="219"/>
    </row>
    <row r="120" spans="1:7" s="230" customFormat="1" ht="23.25" customHeight="1">
      <c r="A120" s="228">
        <v>250380</v>
      </c>
      <c r="B120" s="263" t="s">
        <v>41</v>
      </c>
      <c r="C120" s="227">
        <v>3220</v>
      </c>
      <c r="D120" s="245">
        <f>D121+D122</f>
        <v>0</v>
      </c>
      <c r="E120" s="265">
        <v>410000</v>
      </c>
      <c r="F120" s="265">
        <v>410000</v>
      </c>
      <c r="G120" s="219"/>
    </row>
    <row r="121" spans="1:7" s="230" customFormat="1" ht="20.25" customHeight="1">
      <c r="A121" s="228"/>
      <c r="B121" s="263"/>
      <c r="C121" s="227"/>
      <c r="D121" s="245"/>
      <c r="E121" s="265"/>
      <c r="F121" s="265"/>
      <c r="G121" s="219"/>
    </row>
    <row r="122" spans="1:7" s="230" customFormat="1" ht="20.25" customHeight="1" hidden="1">
      <c r="A122" s="228"/>
      <c r="B122" s="263"/>
      <c r="C122" s="227"/>
      <c r="D122" s="245"/>
      <c r="E122" s="265"/>
      <c r="F122" s="265"/>
      <c r="G122" s="219"/>
    </row>
    <row r="123" spans="1:7" s="230" customFormat="1" ht="18.75" customHeight="1" hidden="1">
      <c r="A123" s="228"/>
      <c r="B123" s="263"/>
      <c r="C123" s="227"/>
      <c r="D123" s="245"/>
      <c r="E123" s="265"/>
      <c r="F123" s="265"/>
      <c r="G123" s="219"/>
    </row>
    <row r="124" spans="1:7" s="230" customFormat="1" ht="23.25" customHeight="1" hidden="1">
      <c r="A124" s="228">
        <v>250404</v>
      </c>
      <c r="B124" s="263" t="s">
        <v>212</v>
      </c>
      <c r="C124" s="227"/>
      <c r="D124" s="245">
        <f>SUM(D125:D126)</f>
        <v>0</v>
      </c>
      <c r="E124" s="265"/>
      <c r="F124" s="265"/>
      <c r="G124" s="219"/>
    </row>
    <row r="125" spans="1:7" s="230" customFormat="1" ht="20.25" customHeight="1" hidden="1">
      <c r="A125" s="228"/>
      <c r="B125" s="263"/>
      <c r="C125" s="227">
        <v>2610</v>
      </c>
      <c r="D125" s="245"/>
      <c r="E125" s="265"/>
      <c r="F125" s="265"/>
      <c r="G125" s="219"/>
    </row>
    <row r="126" spans="1:7" s="230" customFormat="1" ht="21.75" customHeight="1" hidden="1">
      <c r="A126" s="228"/>
      <c r="B126" s="263"/>
      <c r="C126" s="227">
        <v>2610</v>
      </c>
      <c r="D126" s="245"/>
      <c r="E126" s="265"/>
      <c r="F126" s="265"/>
      <c r="G126" s="219"/>
    </row>
    <row r="127" spans="1:7" s="230" customFormat="1" ht="14.25" customHeight="1">
      <c r="A127" s="228"/>
      <c r="B127" s="263"/>
      <c r="C127" s="227"/>
      <c r="D127" s="245"/>
      <c r="E127" s="265"/>
      <c r="F127" s="265"/>
      <c r="G127" s="219"/>
    </row>
    <row r="128" spans="1:7" s="230" customFormat="1" ht="18.75">
      <c r="A128" s="228">
        <v>210105</v>
      </c>
      <c r="B128" s="263" t="s">
        <v>214</v>
      </c>
      <c r="C128" s="227"/>
      <c r="D128" s="245">
        <f>SUM(D129:D130)</f>
        <v>12000</v>
      </c>
      <c r="E128" s="245"/>
      <c r="F128" s="245"/>
      <c r="G128" s="219"/>
    </row>
    <row r="129" spans="1:7" s="230" customFormat="1" ht="18.75">
      <c r="A129" s="228"/>
      <c r="B129" s="263"/>
      <c r="C129" s="227">
        <v>2210</v>
      </c>
      <c r="D129" s="245">
        <v>12000</v>
      </c>
      <c r="E129" s="265"/>
      <c r="F129" s="265"/>
      <c r="G129" s="219" t="s">
        <v>253</v>
      </c>
    </row>
    <row r="130" spans="1:7" s="230" customFormat="1" ht="18.75">
      <c r="A130" s="228"/>
      <c r="B130" s="263"/>
      <c r="C130" s="227"/>
      <c r="D130" s="245"/>
      <c r="E130" s="265"/>
      <c r="F130" s="265"/>
      <c r="G130" s="219"/>
    </row>
    <row r="131" spans="1:7" s="230" customFormat="1" ht="18.75">
      <c r="A131" s="228"/>
      <c r="B131" s="263"/>
      <c r="C131" s="227"/>
      <c r="D131" s="245"/>
      <c r="E131" s="265"/>
      <c r="F131" s="265"/>
      <c r="G131" s="219"/>
    </row>
    <row r="132" spans="1:11" ht="18">
      <c r="A132" s="220"/>
      <c r="B132" s="266" t="s">
        <v>213</v>
      </c>
      <c r="C132" s="267"/>
      <c r="D132" s="268"/>
      <c r="E132" s="268"/>
      <c r="F132" s="268"/>
      <c r="G132" s="219"/>
      <c r="H132" s="269"/>
      <c r="J132" s="269"/>
      <c r="K132" s="269"/>
    </row>
    <row r="133" spans="1:10" ht="18">
      <c r="A133" s="270"/>
      <c r="B133" s="271"/>
      <c r="C133" s="272"/>
      <c r="D133" s="273">
        <f>D12+D19+D54+D70+D73+D77+D82+D120+D124+D128+D117</f>
        <v>215930</v>
      </c>
      <c r="E133" s="273">
        <f>E12+E19+E54+E70+E77+E82+E120+E124+E128+E117</f>
        <v>5000</v>
      </c>
      <c r="F133" s="273">
        <f>F12+F19+F54+F70+F77+F82+F120+F124+F128+F117</f>
        <v>5000</v>
      </c>
      <c r="G133" s="274"/>
      <c r="H133" s="269"/>
      <c r="J133" s="275"/>
    </row>
    <row r="134" spans="1:7" ht="18">
      <c r="A134" s="221"/>
      <c r="B134" s="276"/>
      <c r="C134" s="247"/>
      <c r="D134" s="247"/>
      <c r="E134" s="247"/>
      <c r="F134" s="247"/>
      <c r="G134" s="277"/>
    </row>
    <row r="135" spans="1:7" ht="20.25">
      <c r="A135" s="221"/>
      <c r="B135" s="278"/>
      <c r="C135" s="247"/>
      <c r="D135" s="247"/>
      <c r="E135" s="247"/>
      <c r="F135" s="247"/>
      <c r="G135" s="277"/>
    </row>
    <row r="136" spans="1:7" ht="18">
      <c r="A136" s="247"/>
      <c r="B136" s="279"/>
      <c r="C136" s="247"/>
      <c r="D136" s="247"/>
      <c r="E136" s="247"/>
      <c r="F136" s="247"/>
      <c r="G136" s="280"/>
    </row>
    <row r="137" spans="1:7" ht="18">
      <c r="A137" s="247"/>
      <c r="B137" s="276"/>
      <c r="C137" s="247"/>
      <c r="D137" s="247"/>
      <c r="E137" s="247"/>
      <c r="F137" s="247"/>
      <c r="G137" s="281"/>
    </row>
    <row r="138" spans="1:7" ht="18">
      <c r="A138" s="247"/>
      <c r="B138" s="276"/>
      <c r="C138" s="247"/>
      <c r="D138" s="247"/>
      <c r="E138" s="247"/>
      <c r="F138" s="247"/>
      <c r="G138" s="281"/>
    </row>
    <row r="139" spans="1:7" ht="18">
      <c r="A139" s="247"/>
      <c r="B139" s="276"/>
      <c r="C139" s="247"/>
      <c r="D139" s="247"/>
      <c r="E139" s="247"/>
      <c r="F139" s="247"/>
      <c r="G139" s="281"/>
    </row>
    <row r="140" spans="1:7" ht="18">
      <c r="A140" s="247"/>
      <c r="B140" s="276"/>
      <c r="C140" s="247"/>
      <c r="D140" s="247"/>
      <c r="E140" s="247"/>
      <c r="F140" s="247"/>
      <c r="G140" s="281"/>
    </row>
    <row r="141" spans="1:7" ht="15">
      <c r="A141" s="282"/>
      <c r="B141" s="283"/>
      <c r="C141" s="282"/>
      <c r="D141" s="282"/>
      <c r="E141" s="282"/>
      <c r="F141" s="282"/>
      <c r="G141" s="281"/>
    </row>
    <row r="142" spans="1:7" ht="12.75">
      <c r="A142" s="281"/>
      <c r="B142" s="281"/>
      <c r="C142" s="281"/>
      <c r="D142" s="281"/>
      <c r="E142" s="281"/>
      <c r="F142" s="281"/>
      <c r="G142" s="281"/>
    </row>
  </sheetData>
  <mergeCells count="4">
    <mergeCell ref="D9:F9"/>
    <mergeCell ref="D10:D11"/>
    <mergeCell ref="E10:E11"/>
    <mergeCell ref="F10:F11"/>
  </mergeCells>
  <printOptions/>
  <pageMargins left="0.75" right="0.75" top="1" bottom="1" header="0.5" footer="0.5"/>
  <pageSetup fitToHeight="1" fitToWidth="1" horizontalDpi="600" verticalDpi="600" orientation="portrait"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ECK</cp:lastModifiedBy>
  <cp:lastPrinted>2015-06-15T06:47:27Z</cp:lastPrinted>
  <dcterms:created xsi:type="dcterms:W3CDTF">1996-10-08T23:32:33Z</dcterms:created>
  <dcterms:modified xsi:type="dcterms:W3CDTF">2015-07-03T05:36:44Z</dcterms:modified>
  <cp:category/>
  <cp:version/>
  <cp:contentType/>
  <cp:contentStatus/>
</cp:coreProperties>
</file>