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<sst xmlns="http://schemas.openxmlformats.org/spreadsheetml/2006/main" count="79" uniqueCount="65">
  <si>
    <t xml:space="preserve">до рішення сесії </t>
  </si>
  <si>
    <t>Новгородківської районної ради</t>
  </si>
  <si>
    <t>Звіт про виконання Новгородківського районного бюджету</t>
  </si>
  <si>
    <t>Загальний фонд</t>
  </si>
  <si>
    <t>Спеціальний фонд</t>
  </si>
  <si>
    <t>Затвер
джено
 на І квартал</t>
  </si>
  <si>
    <t>% до
 затвер
дженого</t>
  </si>
  <si>
    <t>% до
уточ
неного</t>
  </si>
  <si>
    <t>Затвер
джено
 на рік</t>
  </si>
  <si>
    <t>Затвер
джено
 на рік з урахуванням змін</t>
  </si>
  <si>
    <t>Державне управління</t>
  </si>
  <si>
    <t>Освіта</t>
  </si>
  <si>
    <t>Охорона здоров"я</t>
  </si>
  <si>
    <t>Соцзахист</t>
  </si>
  <si>
    <t>Територіальний центр</t>
  </si>
  <si>
    <t>Організація ветеранів</t>
  </si>
  <si>
    <t>Інші виплати по соцзахисту</t>
  </si>
  <si>
    <t>Культура</t>
  </si>
  <si>
    <t xml:space="preserve">Засоби масової інформації </t>
  </si>
  <si>
    <t>Фізкультура і спорт</t>
  </si>
  <si>
    <t xml:space="preserve">Надзвичайні ситуації </t>
  </si>
  <si>
    <t>Різні виплати</t>
  </si>
  <si>
    <t>Резервний фонд</t>
  </si>
  <si>
    <t>Всього видатків</t>
  </si>
  <si>
    <t>РАЗОМ</t>
  </si>
  <si>
    <t>(грн.)</t>
  </si>
  <si>
    <t>Податок на прибуток</t>
  </si>
  <si>
    <t>Субвенції з ДБ</t>
  </si>
  <si>
    <t>Інші надходження</t>
  </si>
  <si>
    <t>Власні надходження
 бюджетних установ</t>
  </si>
  <si>
    <t>Разом</t>
  </si>
  <si>
    <t xml:space="preserve">                                    від 06 серпня 2009 року № </t>
  </si>
  <si>
    <t>Податок з доходів фізичних осіб</t>
  </si>
  <si>
    <t>Транспорт (субвенція з ДБ)</t>
  </si>
  <si>
    <t>Всього доходів без урахування трансфертів</t>
  </si>
  <si>
    <t>з них на програму по подоланню
 дитячої бездоглядності</t>
  </si>
  <si>
    <t>Допомога сім"ям з дітьми з ДБ</t>
  </si>
  <si>
    <t>в т.ч. пільги ветеранам з ДБ</t>
  </si>
  <si>
    <t>інші субвенції</t>
  </si>
  <si>
    <t>Утримання РЦССМ</t>
  </si>
  <si>
    <t>Проведення заходів в галузі сім"ї,дітей та молоді</t>
  </si>
  <si>
    <t>Виплата грошової допомоги
 по догляду за хворими, що нездатні до самообслуговування</t>
  </si>
  <si>
    <t>Інші субвенції</t>
  </si>
  <si>
    <t>Субсидії та компенсації з ДБ</t>
  </si>
  <si>
    <t>інші надходження</t>
  </si>
  <si>
    <t>Касові видатки за вказаний період</t>
  </si>
  <si>
    <t>Додаткова дотація с/р</t>
  </si>
  <si>
    <t>Будівництво</t>
  </si>
  <si>
    <t>вт.ч.на дитячі будинки, прийомні сім"ї</t>
  </si>
  <si>
    <t>Базова дотація</t>
  </si>
  <si>
    <t>Затвер
джено
 на 2015 р. з урахуванням змін</t>
  </si>
  <si>
    <t>Проведення виборів депутатів 
місцевих рад та сільських, селищних, міських голів</t>
  </si>
  <si>
    <t>Субвенція з державного бюджету 
місцевим бюджетам на проведення виборів депутатів місцевих рад та сільських, селищних, міських голів</t>
  </si>
  <si>
    <t>по доходах за  2015  рік</t>
  </si>
  <si>
    <t>Затвер
джено
 на 12місяців з урахуванням змін</t>
  </si>
  <si>
    <t>Фактично
 виконано за 12 місяців</t>
  </si>
  <si>
    <t xml:space="preserve">Фактично
 виконано за 12 місяців </t>
  </si>
  <si>
    <t>Стабілізаційна дотація</t>
  </si>
  <si>
    <t>Субвенція з інших бюджетів на виконання інвестиційних проектів</t>
  </si>
  <si>
    <t xml:space="preserve">до рішення сесії районної ради </t>
  </si>
  <si>
    <t>Додаток  2</t>
  </si>
  <si>
    <t>18 березня 2016 року №45</t>
  </si>
  <si>
    <t>по видатках за  2015 рік</t>
  </si>
  <si>
    <t>Додаток  1</t>
  </si>
  <si>
    <t>до рішення сесії районної ради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</si>
</sst>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\ &quot;грн.&quot;"/>
    <numFmt numFmtId="182" formatCode="0.0%"/>
  </numFmts>
  <fonts count="11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0"/>
    </font>
    <font>
      <sz val="11"/>
      <name val="Arial Cyr"/>
      <family val="0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80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8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180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180" fontId="5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80" fontId="2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2" fontId="8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80" fontId="2" fillId="0" borderId="1" xfId="0" applyNumberFormat="1" applyFont="1" applyBorder="1" applyAlignment="1">
      <alignment horizontal="center"/>
    </xf>
    <xf numFmtId="180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80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180" fontId="5" fillId="3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80" fontId="2" fillId="2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80" fontId="2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180" fontId="5" fillId="0" borderId="1" xfId="0" applyNumberFormat="1" applyFont="1" applyFill="1" applyBorder="1" applyAlignment="1">
      <alignment horizontal="center"/>
    </xf>
    <xf numFmtId="180" fontId="8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2" fontId="10" fillId="0" borderId="3" xfId="0" applyNumberFormat="1" applyFont="1" applyFill="1" applyBorder="1" applyAlignment="1">
      <alignment horizontal="right"/>
    </xf>
    <xf numFmtId="4" fontId="10" fillId="0" borderId="3" xfId="0" applyNumberFormat="1" applyFont="1" applyBorder="1" applyAlignment="1">
      <alignment horizontal="right" wrapText="1"/>
    </xf>
    <xf numFmtId="180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b/>
        <i val="0"/>
      </font>
      <fill>
        <patternFill>
          <bgColor rgb="FFFF99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7"/>
  <sheetViews>
    <sheetView tabSelected="1" view="pageBreakPreview" zoomScale="65" zoomScaleNormal="75" zoomScaleSheetLayoutView="65" workbookViewId="0" topLeftCell="A3">
      <pane xSplit="4" ySplit="15" topLeftCell="E18" activePane="bottomRight" state="frozen"/>
      <selection pane="topLeft" activeCell="A6" sqref="A6"/>
      <selection pane="topRight" activeCell="E6" sqref="E6"/>
      <selection pane="bottomLeft" activeCell="A19" sqref="A19"/>
      <selection pane="bottomRight" activeCell="H4" sqref="H4"/>
    </sheetView>
  </sheetViews>
  <sheetFormatPr defaultColWidth="9.00390625" defaultRowHeight="12.75"/>
  <cols>
    <col min="1" max="1" width="6.00390625" style="0" customWidth="1"/>
    <col min="2" max="2" width="7.375" style="0" customWidth="1"/>
    <col min="3" max="3" width="13.25390625" style="0" bestFit="1" customWidth="1"/>
    <col min="4" max="4" width="41.25390625" style="0" customWidth="1"/>
    <col min="5" max="5" width="21.00390625" style="0" customWidth="1"/>
    <col min="6" max="6" width="17.00390625" style="0" customWidth="1"/>
    <col min="7" max="7" width="0" style="0" hidden="1" customWidth="1"/>
    <col min="8" max="8" width="11.00390625" style="0" customWidth="1"/>
    <col min="9" max="9" width="13.25390625" style="0" hidden="1" customWidth="1"/>
    <col min="10" max="10" width="16.00390625" style="0" customWidth="1"/>
    <col min="11" max="11" width="16.375" style="0" customWidth="1"/>
    <col min="12" max="12" width="4.625" style="0" hidden="1" customWidth="1"/>
    <col min="13" max="13" width="10.00390625" style="0" bestFit="1" customWidth="1"/>
  </cols>
  <sheetData>
    <row r="2" spans="9:13" ht="12.75">
      <c r="I2" s="4"/>
      <c r="J2" s="4"/>
      <c r="K2" s="4" t="s">
        <v>63</v>
      </c>
      <c r="L2" s="4"/>
      <c r="M2" s="4"/>
    </row>
    <row r="3" spans="9:13" ht="12.75">
      <c r="I3" s="4"/>
      <c r="J3" s="4"/>
      <c r="K3" s="4" t="s">
        <v>64</v>
      </c>
      <c r="L3" s="4"/>
      <c r="M3" s="4"/>
    </row>
    <row r="4" spans="8:13" ht="12.75">
      <c r="H4" s="4"/>
      <c r="I4" s="4"/>
      <c r="J4" s="4"/>
      <c r="K4" s="4" t="s">
        <v>61</v>
      </c>
      <c r="L4" s="4"/>
      <c r="M4" s="4"/>
    </row>
    <row r="5" spans="8:13" ht="12.75">
      <c r="H5" s="1"/>
      <c r="I5" s="1"/>
      <c r="J5" s="1"/>
      <c r="K5" s="1"/>
      <c r="L5" s="1"/>
      <c r="M5" s="1"/>
    </row>
    <row r="6" spans="8:13" ht="12.75">
      <c r="H6" s="1"/>
      <c r="I6" s="1"/>
      <c r="J6" s="1"/>
      <c r="K6" s="1"/>
      <c r="L6" s="1"/>
      <c r="M6" s="1"/>
    </row>
    <row r="7" spans="8:13" ht="12.75">
      <c r="H7" s="1"/>
      <c r="I7" s="1"/>
      <c r="J7" s="1"/>
      <c r="K7" s="1"/>
      <c r="L7" s="1"/>
      <c r="M7" s="1"/>
    </row>
    <row r="9" spans="4:13" ht="20.25">
      <c r="D9" s="52" t="s">
        <v>2</v>
      </c>
      <c r="E9" s="52"/>
      <c r="F9" s="52"/>
      <c r="G9" s="52"/>
      <c r="H9" s="52"/>
      <c r="I9" s="52"/>
      <c r="J9" s="52"/>
      <c r="K9" s="52"/>
      <c r="L9" s="52"/>
      <c r="M9" s="52"/>
    </row>
    <row r="10" spans="4:13" ht="20.25">
      <c r="D10" s="52" t="s">
        <v>53</v>
      </c>
      <c r="E10" s="52"/>
      <c r="F10" s="52"/>
      <c r="G10" s="52"/>
      <c r="H10" s="52"/>
      <c r="I10" s="52"/>
      <c r="J10" s="52"/>
      <c r="K10" s="52"/>
      <c r="L10" s="52"/>
      <c r="M10" s="52"/>
    </row>
    <row r="11" spans="5:10" ht="15.75">
      <c r="E11" s="5"/>
      <c r="F11" s="5"/>
      <c r="G11" s="5"/>
      <c r="H11" s="5"/>
      <c r="I11" s="5"/>
      <c r="J11" s="5"/>
    </row>
    <row r="12" spans="5:10" ht="15.75">
      <c r="E12" s="5"/>
      <c r="F12" s="5"/>
      <c r="G12" s="5"/>
      <c r="H12" s="5"/>
      <c r="I12" s="5"/>
      <c r="J12" s="5"/>
    </row>
    <row r="13" spans="5:9" ht="15.75">
      <c r="E13" s="53"/>
      <c r="F13" s="53"/>
      <c r="G13" s="53"/>
      <c r="H13" s="53"/>
      <c r="I13" s="53"/>
    </row>
    <row r="14" spans="5:9" ht="12.75">
      <c r="E14" s="1"/>
      <c r="F14" s="1"/>
      <c r="G14" s="1"/>
      <c r="H14" s="1"/>
      <c r="I14" s="1"/>
    </row>
    <row r="15" spans="5:13" ht="12.75">
      <c r="E15" s="1"/>
      <c r="F15" s="1"/>
      <c r="G15" s="1"/>
      <c r="H15" s="1"/>
      <c r="I15" s="1"/>
      <c r="M15" s="1" t="s">
        <v>25</v>
      </c>
    </row>
    <row r="16" spans="3:13" ht="12.75">
      <c r="C16" s="6"/>
      <c r="D16" s="54"/>
      <c r="E16" s="56" t="s">
        <v>3</v>
      </c>
      <c r="F16" s="56"/>
      <c r="G16" s="56"/>
      <c r="H16" s="57"/>
      <c r="I16" s="58" t="s">
        <v>4</v>
      </c>
      <c r="J16" s="56"/>
      <c r="K16" s="56"/>
      <c r="L16" s="56"/>
      <c r="M16" s="57"/>
    </row>
    <row r="17" spans="3:13" ht="83.25" customHeight="1">
      <c r="C17" s="7"/>
      <c r="D17" s="55"/>
      <c r="E17" s="2" t="s">
        <v>54</v>
      </c>
      <c r="F17" s="2" t="s">
        <v>55</v>
      </c>
      <c r="G17" s="2" t="s">
        <v>6</v>
      </c>
      <c r="H17" s="2" t="s">
        <v>7</v>
      </c>
      <c r="I17" s="2" t="s">
        <v>8</v>
      </c>
      <c r="J17" s="2" t="s">
        <v>9</v>
      </c>
      <c r="K17" s="2" t="s">
        <v>56</v>
      </c>
      <c r="L17" s="2" t="s">
        <v>6</v>
      </c>
      <c r="M17" s="2" t="s">
        <v>7</v>
      </c>
    </row>
    <row r="18" spans="3:13" ht="45" customHeight="1">
      <c r="C18" s="19">
        <v>11010000</v>
      </c>
      <c r="D18" s="16" t="s">
        <v>32</v>
      </c>
      <c r="E18" s="31">
        <v>11100000</v>
      </c>
      <c r="F18" s="27">
        <v>14723424.41</v>
      </c>
      <c r="G18" s="28"/>
      <c r="H18" s="28">
        <f>F18/E18*100</f>
        <v>132.64346315315316</v>
      </c>
      <c r="I18" s="28"/>
      <c r="J18" s="32"/>
      <c r="K18" s="32"/>
      <c r="L18" s="31"/>
      <c r="M18" s="31"/>
    </row>
    <row r="19" spans="3:13" ht="27" customHeight="1">
      <c r="C19" s="19">
        <v>11020200</v>
      </c>
      <c r="D19" s="18" t="s">
        <v>26</v>
      </c>
      <c r="E19" s="32">
        <v>0</v>
      </c>
      <c r="F19" s="27">
        <v>12047</v>
      </c>
      <c r="G19" s="28"/>
      <c r="H19" s="28" t="e">
        <f aca="true" t="shared" si="0" ref="H19:H31">F19/E19*100</f>
        <v>#DIV/0!</v>
      </c>
      <c r="I19" s="28"/>
      <c r="J19" s="32"/>
      <c r="K19" s="32"/>
      <c r="L19" s="31"/>
      <c r="M19" s="31"/>
    </row>
    <row r="20" spans="3:13" ht="26.25" customHeight="1">
      <c r="C20" s="19">
        <v>21080500</v>
      </c>
      <c r="D20" s="18" t="s">
        <v>44</v>
      </c>
      <c r="E20" s="32"/>
      <c r="F20" s="27"/>
      <c r="G20" s="28"/>
      <c r="H20" s="28">
        <v>0</v>
      </c>
      <c r="I20" s="29"/>
      <c r="J20" s="35"/>
      <c r="K20" s="35"/>
      <c r="L20" s="43"/>
      <c r="M20" s="31"/>
    </row>
    <row r="21" spans="6:13" ht="68.25" customHeight="1" hidden="1">
      <c r="F21" s="19"/>
      <c r="G21" s="42"/>
      <c r="H21" s="32"/>
      <c r="I21" s="32"/>
      <c r="J21" s="28"/>
      <c r="K21" s="28"/>
      <c r="L21" s="31"/>
      <c r="M21" s="31"/>
    </row>
    <row r="22" spans="3:13" ht="33.75" customHeight="1">
      <c r="C22" s="19">
        <v>24060300</v>
      </c>
      <c r="D22" s="19" t="s">
        <v>28</v>
      </c>
      <c r="E22" s="30">
        <v>0</v>
      </c>
      <c r="F22" s="30">
        <v>3.59</v>
      </c>
      <c r="G22" s="29"/>
      <c r="H22" s="28"/>
      <c r="I22" s="29"/>
      <c r="J22" s="35"/>
      <c r="K22" s="35"/>
      <c r="L22" s="43"/>
      <c r="M22" s="31"/>
    </row>
    <row r="23" spans="3:13" ht="30.75">
      <c r="C23" s="19">
        <v>25000000</v>
      </c>
      <c r="D23" s="21" t="s">
        <v>29</v>
      </c>
      <c r="E23" s="33"/>
      <c r="F23" s="33"/>
      <c r="G23" s="29"/>
      <c r="H23" s="28"/>
      <c r="I23" s="34"/>
      <c r="J23" s="35">
        <v>1643014.02</v>
      </c>
      <c r="K23" s="35">
        <v>1706820.73</v>
      </c>
      <c r="L23" s="48"/>
      <c r="M23" s="31">
        <f>K23/J23*100</f>
        <v>103.8835158570345</v>
      </c>
    </row>
    <row r="24" spans="3:13" ht="54" customHeight="1">
      <c r="C24" s="19"/>
      <c r="D24" s="16" t="s">
        <v>34</v>
      </c>
      <c r="E24" s="39">
        <f>SUM(E18:E23)</f>
        <v>11100000</v>
      </c>
      <c r="F24" s="39">
        <f>SUM(F18:F23)</f>
        <v>14735475</v>
      </c>
      <c r="G24" s="28"/>
      <c r="H24" s="28">
        <f t="shared" si="0"/>
        <v>132.75202702702703</v>
      </c>
      <c r="I24" s="40"/>
      <c r="J24" s="32">
        <f>SUM(J18:J23)</f>
        <v>1643014.02</v>
      </c>
      <c r="K24" s="32">
        <f>SUM(K18:K23)</f>
        <v>1706820.73</v>
      </c>
      <c r="L24" s="31"/>
      <c r="M24" s="31">
        <f>K24/J24*100</f>
        <v>103.8835158570345</v>
      </c>
    </row>
    <row r="25" spans="3:13" ht="25.5" customHeight="1">
      <c r="C25" s="19">
        <v>41020100</v>
      </c>
      <c r="D25" s="19" t="s">
        <v>49</v>
      </c>
      <c r="E25" s="35">
        <v>75300</v>
      </c>
      <c r="F25" s="35">
        <v>75300</v>
      </c>
      <c r="G25" s="29"/>
      <c r="H25" s="28">
        <f t="shared" si="0"/>
        <v>100</v>
      </c>
      <c r="I25" s="29"/>
      <c r="J25" s="35"/>
      <c r="K25" s="35"/>
      <c r="L25" s="43"/>
      <c r="M25" s="31"/>
    </row>
    <row r="26" spans="3:13" ht="26.25" customHeight="1" hidden="1">
      <c r="C26" s="19"/>
      <c r="D26" s="21"/>
      <c r="E26" s="35"/>
      <c r="F26" s="35"/>
      <c r="G26" s="29"/>
      <c r="H26" s="28"/>
      <c r="I26" s="29"/>
      <c r="J26" s="35"/>
      <c r="K26" s="35"/>
      <c r="L26" s="43"/>
      <c r="M26" s="31"/>
    </row>
    <row r="27" spans="3:13" ht="26.25" customHeight="1">
      <c r="C27" s="19">
        <v>41020600</v>
      </c>
      <c r="D27" s="21" t="s">
        <v>57</v>
      </c>
      <c r="E27" s="35">
        <v>225800</v>
      </c>
      <c r="F27" s="35">
        <v>225800</v>
      </c>
      <c r="G27" s="29"/>
      <c r="H27" s="28">
        <f t="shared" si="0"/>
        <v>100</v>
      </c>
      <c r="I27" s="29"/>
      <c r="J27" s="35"/>
      <c r="K27" s="35"/>
      <c r="L27" s="43"/>
      <c r="M27" s="31"/>
    </row>
    <row r="28" spans="3:13" ht="24.75" customHeight="1">
      <c r="C28" s="19"/>
      <c r="D28" s="19" t="s">
        <v>27</v>
      </c>
      <c r="E28" s="35">
        <v>67193520.83</v>
      </c>
      <c r="F28" s="35">
        <v>67178684.05</v>
      </c>
      <c r="G28" s="43"/>
      <c r="H28" s="31">
        <f t="shared" si="0"/>
        <v>99.97791932939853</v>
      </c>
      <c r="I28" s="29"/>
      <c r="J28" s="43"/>
      <c r="K28" s="35"/>
      <c r="L28" s="43"/>
      <c r="M28" s="31"/>
    </row>
    <row r="29" spans="3:13" ht="27.75" customHeight="1">
      <c r="C29" s="19">
        <v>41035000</v>
      </c>
      <c r="D29" s="21" t="s">
        <v>38</v>
      </c>
      <c r="E29" s="33">
        <v>2661886</v>
      </c>
      <c r="F29" s="33">
        <v>2649073.56</v>
      </c>
      <c r="G29" s="29"/>
      <c r="H29" s="28">
        <f t="shared" si="0"/>
        <v>99.51867059671225</v>
      </c>
      <c r="I29" s="29"/>
      <c r="J29" s="35">
        <v>1714401</v>
      </c>
      <c r="K29" s="35">
        <v>1142060</v>
      </c>
      <c r="L29" s="43"/>
      <c r="M29" s="44">
        <f>K29/J29*100</f>
        <v>66.61568676173194</v>
      </c>
    </row>
    <row r="30" spans="3:13" ht="27.75" customHeight="1">
      <c r="C30" s="19">
        <v>41030400</v>
      </c>
      <c r="D30" s="21" t="s">
        <v>58</v>
      </c>
      <c r="E30" s="33"/>
      <c r="F30" s="33"/>
      <c r="G30" s="29"/>
      <c r="H30" s="28"/>
      <c r="I30" s="29"/>
      <c r="J30" s="35">
        <v>70000</v>
      </c>
      <c r="K30" s="35">
        <v>20000</v>
      </c>
      <c r="L30" s="43"/>
      <c r="M30" s="44">
        <f>K30/J30*100</f>
        <v>28.57142857142857</v>
      </c>
    </row>
    <row r="31" spans="3:13" ht="45.75" customHeight="1">
      <c r="C31" s="25"/>
      <c r="D31" s="36" t="s">
        <v>30</v>
      </c>
      <c r="E31" s="26">
        <f>E24+E25+E28+E29+E26+E27</f>
        <v>81256506.83</v>
      </c>
      <c r="F31" s="26">
        <f>F24+F25+F28+F29+F26+F27</f>
        <v>84864332.61</v>
      </c>
      <c r="G31" s="26" t="e">
        <f>G24+#REF!+G25+#REF!+G28+#REF!+G29+G26</f>
        <v>#REF!</v>
      </c>
      <c r="H31" s="28">
        <f t="shared" si="0"/>
        <v>104.4400453831323</v>
      </c>
      <c r="I31" s="26" t="e">
        <f>I24+#REF!+I25+#REF!+I28+#REF!+I29+I26</f>
        <v>#REF!</v>
      </c>
      <c r="J31" s="50">
        <f>J24+J25+J28+J29+J26+J30</f>
        <v>3427415.02</v>
      </c>
      <c r="K31" s="26">
        <f>K24+K25+K28+K29+K26+K30</f>
        <v>2868880.73</v>
      </c>
      <c r="L31" s="26" t="e">
        <f>L24+#REF!+L25+#REF!+L28+#REF!+L29+L26</f>
        <v>#REF!</v>
      </c>
      <c r="M31" s="44">
        <f>K31/J31*100</f>
        <v>83.70392010477914</v>
      </c>
    </row>
    <row r="32" spans="3:13" ht="12.75">
      <c r="C32" s="8"/>
      <c r="D32" s="11"/>
      <c r="E32" s="10"/>
      <c r="F32" s="10">
        <v>84864332.61</v>
      </c>
      <c r="G32" s="9"/>
      <c r="H32" s="9"/>
      <c r="I32" s="9"/>
      <c r="J32" s="45"/>
      <c r="K32" s="10"/>
      <c r="L32" s="9"/>
      <c r="M32" s="9"/>
    </row>
    <row r="33" spans="3:13" ht="12.75">
      <c r="C33" s="8"/>
      <c r="D33" s="11"/>
      <c r="E33" s="10"/>
      <c r="F33" s="46"/>
      <c r="G33" s="9"/>
      <c r="H33" s="9"/>
      <c r="I33" s="9"/>
      <c r="J33" s="10"/>
      <c r="K33" s="47"/>
      <c r="L33" s="9"/>
      <c r="M33" s="9"/>
    </row>
    <row r="34" spans="3:13" ht="12.75">
      <c r="C34" s="8"/>
      <c r="D34" s="11"/>
      <c r="E34" s="10"/>
      <c r="F34" s="10"/>
      <c r="G34" s="9"/>
      <c r="H34" s="9"/>
      <c r="I34" s="9"/>
      <c r="J34" s="10"/>
      <c r="K34" s="10"/>
      <c r="L34" s="9"/>
      <c r="M34" s="9"/>
    </row>
    <row r="35" spans="3:13" ht="12.75">
      <c r="C35" s="8"/>
      <c r="D35" s="12"/>
      <c r="E35" s="10"/>
      <c r="F35" s="10"/>
      <c r="G35" s="9"/>
      <c r="H35" s="9"/>
      <c r="I35" s="9"/>
      <c r="J35" s="10"/>
      <c r="K35" s="10"/>
      <c r="L35" s="9"/>
      <c r="M35" s="9"/>
    </row>
    <row r="36" spans="3:13" ht="12.75">
      <c r="C36" s="8"/>
      <c r="D36" s="8"/>
      <c r="E36" s="14"/>
      <c r="F36" s="14"/>
      <c r="G36" s="15"/>
      <c r="H36" s="15"/>
      <c r="I36" s="13"/>
      <c r="J36" s="14"/>
      <c r="K36" s="14"/>
      <c r="L36" s="15"/>
      <c r="M36" s="15"/>
    </row>
    <row r="37" spans="3:13" ht="12.75">
      <c r="C37" s="8"/>
      <c r="D37" s="12"/>
      <c r="E37" s="10"/>
      <c r="F37" s="10"/>
      <c r="G37" s="9"/>
      <c r="H37" s="9"/>
      <c r="I37" s="9"/>
      <c r="J37" s="10"/>
      <c r="K37" s="10"/>
      <c r="L37" s="9"/>
      <c r="M37" s="9"/>
    </row>
  </sheetData>
  <mergeCells count="6">
    <mergeCell ref="E13:I13"/>
    <mergeCell ref="D16:D17"/>
    <mergeCell ref="E16:H16"/>
    <mergeCell ref="I16:M16"/>
    <mergeCell ref="D9:M9"/>
    <mergeCell ref="D10:M10"/>
  </mergeCells>
  <conditionalFormatting sqref="K33">
    <cfRule type="expression" priority="1" dxfId="0" stopIfTrue="1">
      <formula>($C33=999)</formula>
    </cfRule>
    <cfRule type="expression" priority="2" dxfId="1" stopIfTrue="1">
      <formula>MOD(ROW(),2)=1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6"/>
  <sheetViews>
    <sheetView zoomScale="75" zoomScaleNormal="75" workbookViewId="0" topLeftCell="B2">
      <pane xSplit="2" ySplit="15" topLeftCell="D17" activePane="bottomRight" state="frozen"/>
      <selection pane="topLeft" activeCell="B2" sqref="B2"/>
      <selection pane="topRight" activeCell="D2" sqref="D2"/>
      <selection pane="bottomLeft" activeCell="B19" sqref="B19"/>
      <selection pane="bottomRight" activeCell="J8" sqref="J8"/>
    </sheetView>
  </sheetViews>
  <sheetFormatPr defaultColWidth="9.00390625" defaultRowHeight="12.75"/>
  <cols>
    <col min="1" max="1" width="16.125" style="0" customWidth="1"/>
    <col min="2" max="2" width="39.00390625" style="0" customWidth="1"/>
    <col min="3" max="3" width="9.75390625" style="0" hidden="1" customWidth="1"/>
    <col min="4" max="4" width="16.25390625" style="0" customWidth="1"/>
    <col min="5" max="5" width="15.75390625" style="0" customWidth="1"/>
    <col min="6" max="6" width="0.12890625" style="0" hidden="1" customWidth="1"/>
    <col min="7" max="7" width="10.25390625" style="0" customWidth="1"/>
    <col min="8" max="8" width="0" style="0" hidden="1" customWidth="1"/>
    <col min="9" max="9" width="15.125" style="0" customWidth="1"/>
    <col min="10" max="10" width="15.00390625" style="0" customWidth="1"/>
    <col min="11" max="11" width="0" style="0" hidden="1" customWidth="1"/>
    <col min="12" max="12" width="10.375" style="0" customWidth="1"/>
  </cols>
  <sheetData>
    <row r="2" spans="8:12" ht="12.75">
      <c r="H2" s="4"/>
      <c r="I2" s="4"/>
      <c r="J2" s="4" t="s">
        <v>60</v>
      </c>
      <c r="K2" s="4"/>
      <c r="L2" s="4"/>
    </row>
    <row r="3" spans="8:12" ht="12.75" hidden="1">
      <c r="H3" s="4"/>
      <c r="I3" s="4"/>
      <c r="J3" s="4" t="s">
        <v>0</v>
      </c>
      <c r="K3" s="4"/>
      <c r="L3" s="4"/>
    </row>
    <row r="4" spans="7:12" ht="12.75" hidden="1">
      <c r="G4" s="4"/>
      <c r="H4" s="4"/>
      <c r="I4" s="51" t="s">
        <v>1</v>
      </c>
      <c r="J4" s="51"/>
      <c r="K4" s="51"/>
      <c r="L4" s="51"/>
    </row>
    <row r="5" spans="7:12" ht="12.75" hidden="1">
      <c r="G5" s="51" t="s">
        <v>31</v>
      </c>
      <c r="H5" s="51"/>
      <c r="I5" s="51"/>
      <c r="J5" s="51"/>
      <c r="K5" s="51"/>
      <c r="L5" s="51"/>
    </row>
    <row r="6" spans="7:12" ht="12.75" hidden="1">
      <c r="G6" s="1"/>
      <c r="H6" s="1"/>
      <c r="I6" s="1"/>
      <c r="J6" s="1"/>
      <c r="K6" s="1"/>
      <c r="L6" s="1"/>
    </row>
    <row r="7" spans="7:12" ht="12.75">
      <c r="G7" s="1"/>
      <c r="H7" s="1"/>
      <c r="I7" s="1"/>
      <c r="J7" s="1" t="s">
        <v>59</v>
      </c>
      <c r="K7" s="1"/>
      <c r="L7" s="1"/>
    </row>
    <row r="8" spans="7:12" ht="12.75">
      <c r="G8" s="1"/>
      <c r="H8" s="1"/>
      <c r="I8" s="1"/>
      <c r="J8" s="1" t="s">
        <v>61</v>
      </c>
      <c r="K8" s="1"/>
      <c r="L8" s="1"/>
    </row>
    <row r="10" spans="2:12" ht="20.25">
      <c r="B10" s="52" t="s">
        <v>2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2:12" ht="20.25">
      <c r="B11" s="52" t="s">
        <v>62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3:9" ht="15.75">
      <c r="C12" s="5"/>
      <c r="D12" s="5"/>
      <c r="E12" s="5"/>
      <c r="F12" s="5"/>
      <c r="G12" s="5"/>
      <c r="H12" s="5"/>
      <c r="I12" s="5"/>
    </row>
    <row r="13" spans="3:8" ht="12.75">
      <c r="C13" s="1"/>
      <c r="D13" s="1"/>
      <c r="E13" s="1"/>
      <c r="F13" s="1"/>
      <c r="G13" s="1"/>
      <c r="H13" s="1"/>
    </row>
    <row r="14" spans="3:12" ht="12.75">
      <c r="C14" s="1"/>
      <c r="D14" s="1"/>
      <c r="E14" s="1"/>
      <c r="F14" s="1"/>
      <c r="G14" s="1"/>
      <c r="H14" s="1"/>
      <c r="L14" s="1" t="s">
        <v>25</v>
      </c>
    </row>
    <row r="15" spans="2:12" ht="12.75">
      <c r="B15" s="54"/>
      <c r="C15" s="58" t="s">
        <v>3</v>
      </c>
      <c r="D15" s="56"/>
      <c r="E15" s="56"/>
      <c r="F15" s="56"/>
      <c r="G15" s="57"/>
      <c r="H15" s="58" t="s">
        <v>4</v>
      </c>
      <c r="I15" s="56"/>
      <c r="J15" s="56"/>
      <c r="K15" s="56"/>
      <c r="L15" s="57"/>
    </row>
    <row r="16" spans="2:12" ht="75.75" customHeight="1">
      <c r="B16" s="55"/>
      <c r="C16" s="2" t="s">
        <v>5</v>
      </c>
      <c r="D16" s="2" t="s">
        <v>50</v>
      </c>
      <c r="E16" s="2" t="s">
        <v>45</v>
      </c>
      <c r="F16" s="2" t="s">
        <v>6</v>
      </c>
      <c r="G16" s="2" t="s">
        <v>7</v>
      </c>
      <c r="H16" s="2" t="s">
        <v>8</v>
      </c>
      <c r="I16" s="2" t="s">
        <v>50</v>
      </c>
      <c r="J16" s="2" t="s">
        <v>45</v>
      </c>
      <c r="K16" s="2" t="s">
        <v>6</v>
      </c>
      <c r="L16" s="2" t="s">
        <v>7</v>
      </c>
    </row>
    <row r="17" spans="2:12" ht="26.25" customHeight="1">
      <c r="B17" s="18" t="s">
        <v>10</v>
      </c>
      <c r="C17" s="17">
        <v>148.8</v>
      </c>
      <c r="D17" s="27">
        <v>800604</v>
      </c>
      <c r="E17" s="27">
        <v>763254.14</v>
      </c>
      <c r="F17" s="28">
        <f aca="true" t="shared" si="0" ref="F17:F42">E17/C17*100</f>
        <v>512939.6102150537</v>
      </c>
      <c r="G17" s="28">
        <f>E17/D17*100</f>
        <v>95.33478973375102</v>
      </c>
      <c r="H17" s="28"/>
      <c r="I17" s="39">
        <v>95006.67</v>
      </c>
      <c r="J17" s="39">
        <v>94259.42</v>
      </c>
      <c r="K17" s="28" t="e">
        <f aca="true" t="shared" si="1" ref="K17:K46">J17/H17*100</f>
        <v>#DIV/0!</v>
      </c>
      <c r="L17" s="28">
        <f>J17/I17*100</f>
        <v>99.21347627487627</v>
      </c>
    </row>
    <row r="18" spans="2:12" ht="20.25" customHeight="1" hidden="1">
      <c r="B18" s="19"/>
      <c r="C18" s="17"/>
      <c r="D18" s="30"/>
      <c r="E18" s="30"/>
      <c r="F18" s="29"/>
      <c r="G18" s="29"/>
      <c r="H18" s="29"/>
      <c r="I18" s="33"/>
      <c r="J18" s="33"/>
      <c r="K18" s="29"/>
      <c r="L18" s="29">
        <v>0</v>
      </c>
    </row>
    <row r="19" spans="2:12" ht="27" customHeight="1">
      <c r="B19" s="18" t="s">
        <v>11</v>
      </c>
      <c r="C19" s="17"/>
      <c r="D19" s="27">
        <v>27444170</v>
      </c>
      <c r="E19" s="27">
        <v>27300457.69</v>
      </c>
      <c r="F19" s="28" t="e">
        <f t="shared" si="0"/>
        <v>#DIV/0!</v>
      </c>
      <c r="G19" s="28">
        <f aca="true" t="shared" si="2" ref="G19:G46">E19/D19*100</f>
        <v>99.4763466703493</v>
      </c>
      <c r="H19" s="28"/>
      <c r="I19" s="39">
        <v>2023633.58</v>
      </c>
      <c r="J19" s="39">
        <v>1951353.66</v>
      </c>
      <c r="K19" s="28" t="e">
        <f t="shared" si="1"/>
        <v>#DIV/0!</v>
      </c>
      <c r="L19" s="28">
        <f>J19/I19*100</f>
        <v>96.42821107959672</v>
      </c>
    </row>
    <row r="20" spans="2:12" ht="20.25" customHeight="1">
      <c r="B20" s="19" t="s">
        <v>48</v>
      </c>
      <c r="C20" s="17"/>
      <c r="D20" s="30">
        <v>425400</v>
      </c>
      <c r="E20" s="30">
        <v>421710.2</v>
      </c>
      <c r="F20" s="29"/>
      <c r="G20" s="29">
        <f t="shared" si="2"/>
        <v>99.13262811471556</v>
      </c>
      <c r="H20" s="29"/>
      <c r="I20" s="33">
        <v>0</v>
      </c>
      <c r="J20" s="33">
        <v>0</v>
      </c>
      <c r="K20" s="29"/>
      <c r="L20" s="29">
        <v>0</v>
      </c>
    </row>
    <row r="21" spans="2:12" ht="30" customHeight="1">
      <c r="B21" s="18" t="s">
        <v>12</v>
      </c>
      <c r="C21" s="17"/>
      <c r="D21" s="27">
        <v>12422952</v>
      </c>
      <c r="E21" s="27">
        <v>12390860</v>
      </c>
      <c r="F21" s="28" t="e">
        <f t="shared" si="0"/>
        <v>#DIV/0!</v>
      </c>
      <c r="G21" s="28">
        <f t="shared" si="2"/>
        <v>99.74167170572663</v>
      </c>
      <c r="H21" s="28"/>
      <c r="I21" s="39">
        <v>762748.61</v>
      </c>
      <c r="J21" s="39">
        <v>261432.34</v>
      </c>
      <c r="K21" s="28" t="e">
        <f t="shared" si="1"/>
        <v>#DIV/0!</v>
      </c>
      <c r="L21" s="28">
        <f>J21/I21*100</f>
        <v>34.27503329045726</v>
      </c>
    </row>
    <row r="22" spans="2:12" ht="29.25" customHeight="1">
      <c r="B22" s="22" t="s">
        <v>13</v>
      </c>
      <c r="C22" s="17">
        <f>SUM(C23:C31)</f>
        <v>0</v>
      </c>
      <c r="D22" s="27">
        <f>SUM(D23:D32)</f>
        <v>37105908.83</v>
      </c>
      <c r="E22" s="27">
        <f>SUM(E23:E32)</f>
        <v>37060182.61</v>
      </c>
      <c r="F22" s="28" t="e">
        <f t="shared" si="0"/>
        <v>#DIV/0!</v>
      </c>
      <c r="G22" s="28">
        <f t="shared" si="2"/>
        <v>99.87676835996797</v>
      </c>
      <c r="H22" s="28">
        <f>SUM(H23:H31)</f>
        <v>0</v>
      </c>
      <c r="I22" s="39">
        <f>SUM(I23:I32)</f>
        <v>137658.64</v>
      </c>
      <c r="J22" s="39">
        <f>SUM(J23:J32)</f>
        <v>115282.74</v>
      </c>
      <c r="K22" s="28" t="e">
        <f t="shared" si="1"/>
        <v>#DIV/0!</v>
      </c>
      <c r="L22" s="28">
        <f>J22/I22*100</f>
        <v>83.74537188512105</v>
      </c>
    </row>
    <row r="23" spans="2:12" ht="20.25" customHeight="1">
      <c r="B23" s="19" t="s">
        <v>37</v>
      </c>
      <c r="C23" s="20"/>
      <c r="D23" s="33">
        <v>2377024.39</v>
      </c>
      <c r="E23" s="33">
        <v>2373029.56</v>
      </c>
      <c r="F23" s="29" t="e">
        <f t="shared" si="0"/>
        <v>#DIV/0!</v>
      </c>
      <c r="G23" s="29">
        <f t="shared" si="2"/>
        <v>99.83193988177798</v>
      </c>
      <c r="H23" s="29"/>
      <c r="I23" s="33"/>
      <c r="J23" s="33"/>
      <c r="K23" s="29" t="e">
        <f t="shared" si="1"/>
        <v>#DIV/0!</v>
      </c>
      <c r="L23" s="29"/>
    </row>
    <row r="24" spans="2:12" ht="27" customHeight="1">
      <c r="B24" s="19" t="s">
        <v>36</v>
      </c>
      <c r="C24" s="20"/>
      <c r="D24" s="19">
        <v>20440578.34</v>
      </c>
      <c r="E24" s="19">
        <v>20440578.34</v>
      </c>
      <c r="F24" s="29" t="e">
        <f t="shared" si="0"/>
        <v>#DIV/0!</v>
      </c>
      <c r="G24" s="29">
        <f t="shared" si="2"/>
        <v>100</v>
      </c>
      <c r="H24" s="29"/>
      <c r="I24" s="33"/>
      <c r="J24" s="33"/>
      <c r="K24" s="29" t="e">
        <f t="shared" si="1"/>
        <v>#DIV/0!</v>
      </c>
      <c r="L24" s="29">
        <v>0</v>
      </c>
    </row>
    <row r="25" spans="2:12" ht="27" customHeight="1">
      <c r="B25" s="19" t="s">
        <v>43</v>
      </c>
      <c r="C25" s="20"/>
      <c r="D25" s="33">
        <v>11928788.1</v>
      </c>
      <c r="E25" s="33">
        <v>11928788.1</v>
      </c>
      <c r="F25" s="29" t="e">
        <f t="shared" si="0"/>
        <v>#DIV/0!</v>
      </c>
      <c r="G25" s="29">
        <f t="shared" si="2"/>
        <v>100</v>
      </c>
      <c r="H25" s="29"/>
      <c r="I25" s="33"/>
      <c r="J25" s="33"/>
      <c r="K25" s="29" t="e">
        <f t="shared" si="1"/>
        <v>#DIV/0!</v>
      </c>
      <c r="L25" s="29">
        <v>0</v>
      </c>
    </row>
    <row r="26" spans="2:12" ht="34.5" customHeight="1">
      <c r="B26" s="21" t="s">
        <v>40</v>
      </c>
      <c r="C26" s="20"/>
      <c r="D26" s="33">
        <v>4000</v>
      </c>
      <c r="E26" s="33">
        <v>3996.11</v>
      </c>
      <c r="F26" s="29" t="e">
        <f t="shared" si="0"/>
        <v>#DIV/0!</v>
      </c>
      <c r="G26" s="29">
        <f t="shared" si="2"/>
        <v>99.90275000000001</v>
      </c>
      <c r="H26" s="29"/>
      <c r="I26" s="33"/>
      <c r="J26" s="33"/>
      <c r="K26" s="29" t="e">
        <f t="shared" si="1"/>
        <v>#DIV/0!</v>
      </c>
      <c r="L26" s="29">
        <v>0</v>
      </c>
    </row>
    <row r="27" spans="2:12" ht="34.5" customHeight="1">
      <c r="B27" s="21" t="s">
        <v>39</v>
      </c>
      <c r="C27" s="20"/>
      <c r="D27" s="33">
        <v>237335</v>
      </c>
      <c r="E27" s="33">
        <v>235859.89</v>
      </c>
      <c r="F27" s="29" t="e">
        <f t="shared" si="0"/>
        <v>#DIV/0!</v>
      </c>
      <c r="G27" s="29">
        <f t="shared" si="2"/>
        <v>99.37846925232267</v>
      </c>
      <c r="H27" s="29"/>
      <c r="I27" s="33"/>
      <c r="J27" s="33"/>
      <c r="K27" s="29"/>
      <c r="L27" s="29"/>
    </row>
    <row r="28" spans="2:12" ht="26.25" customHeight="1">
      <c r="B28" s="19" t="s">
        <v>14</v>
      </c>
      <c r="C28" s="20"/>
      <c r="D28" s="33">
        <v>1941583</v>
      </c>
      <c r="E28" s="33">
        <v>1928991.77</v>
      </c>
      <c r="F28" s="29" t="e">
        <f t="shared" si="0"/>
        <v>#DIV/0!</v>
      </c>
      <c r="G28" s="29">
        <f t="shared" si="2"/>
        <v>99.35149669110206</v>
      </c>
      <c r="H28" s="29"/>
      <c r="I28" s="33">
        <v>137658.64</v>
      </c>
      <c r="J28" s="33">
        <v>115282.74</v>
      </c>
      <c r="K28" s="29" t="e">
        <f t="shared" si="1"/>
        <v>#DIV/0!</v>
      </c>
      <c r="L28" s="29">
        <f>J28/I28*100</f>
        <v>83.74537188512105</v>
      </c>
    </row>
    <row r="29" spans="2:12" ht="25.5" customHeight="1">
      <c r="B29" s="19" t="s">
        <v>15</v>
      </c>
      <c r="C29" s="20"/>
      <c r="D29" s="33">
        <v>58500</v>
      </c>
      <c r="E29" s="33">
        <v>56930.81</v>
      </c>
      <c r="F29" s="29" t="e">
        <f t="shared" si="0"/>
        <v>#DIV/0!</v>
      </c>
      <c r="G29" s="29">
        <f t="shared" si="2"/>
        <v>97.31762393162393</v>
      </c>
      <c r="H29" s="29"/>
      <c r="I29" s="33"/>
      <c r="J29" s="33"/>
      <c r="K29" s="29" t="e">
        <f t="shared" si="1"/>
        <v>#DIV/0!</v>
      </c>
      <c r="L29" s="29">
        <v>0</v>
      </c>
    </row>
    <row r="30" spans="2:12" ht="49.5" customHeight="1">
      <c r="B30" s="21" t="s">
        <v>41</v>
      </c>
      <c r="C30" s="20"/>
      <c r="D30" s="33">
        <v>30400</v>
      </c>
      <c r="E30" s="33">
        <v>23588.8</v>
      </c>
      <c r="F30" s="29" t="e">
        <f t="shared" si="0"/>
        <v>#DIV/0!</v>
      </c>
      <c r="G30" s="29">
        <f t="shared" si="2"/>
        <v>77.59473684210526</v>
      </c>
      <c r="H30" s="29"/>
      <c r="I30" s="33"/>
      <c r="J30" s="33"/>
      <c r="K30" s="29"/>
      <c r="L30" s="29"/>
    </row>
    <row r="31" spans="2:12" ht="23.25" customHeight="1">
      <c r="B31" s="19" t="s">
        <v>16</v>
      </c>
      <c r="C31" s="20"/>
      <c r="D31" s="33">
        <v>87700</v>
      </c>
      <c r="E31" s="33">
        <v>68419.23</v>
      </c>
      <c r="F31" s="29" t="e">
        <f t="shared" si="0"/>
        <v>#DIV/0!</v>
      </c>
      <c r="G31" s="29">
        <f t="shared" si="2"/>
        <v>78.01508551881413</v>
      </c>
      <c r="H31" s="29"/>
      <c r="I31" s="33"/>
      <c r="J31" s="33"/>
      <c r="K31" s="29" t="e">
        <f t="shared" si="1"/>
        <v>#DIV/0!</v>
      </c>
      <c r="L31" s="29">
        <v>0</v>
      </c>
    </row>
    <row r="32" spans="2:12" ht="29.25" customHeight="1" hidden="1">
      <c r="B32" s="41" t="s">
        <v>35</v>
      </c>
      <c r="C32" s="20"/>
      <c r="D32" s="33"/>
      <c r="E32" s="33"/>
      <c r="F32" s="29" t="e">
        <f t="shared" si="0"/>
        <v>#DIV/0!</v>
      </c>
      <c r="G32" s="29" t="e">
        <f t="shared" si="2"/>
        <v>#DIV/0!</v>
      </c>
      <c r="H32" s="29"/>
      <c r="I32" s="33"/>
      <c r="J32" s="33"/>
      <c r="K32" s="29"/>
      <c r="L32" s="29">
        <v>0</v>
      </c>
    </row>
    <row r="33" spans="2:12" ht="28.5" customHeight="1">
      <c r="B33" s="18" t="s">
        <v>17</v>
      </c>
      <c r="C33" s="17"/>
      <c r="D33" s="27">
        <v>2236777</v>
      </c>
      <c r="E33" s="27">
        <v>2205684.44</v>
      </c>
      <c r="F33" s="28" t="e">
        <f t="shared" si="0"/>
        <v>#DIV/0!</v>
      </c>
      <c r="G33" s="28">
        <f t="shared" si="2"/>
        <v>98.60993921164246</v>
      </c>
      <c r="H33" s="28"/>
      <c r="I33" s="39">
        <v>136245</v>
      </c>
      <c r="J33" s="39">
        <v>117583.05</v>
      </c>
      <c r="K33" s="28" t="e">
        <f t="shared" si="1"/>
        <v>#DIV/0!</v>
      </c>
      <c r="L33" s="28">
        <f>J33/I33*100</f>
        <v>86.3026533083783</v>
      </c>
    </row>
    <row r="34" spans="2:12" ht="29.25" customHeight="1">
      <c r="B34" s="18" t="s">
        <v>18</v>
      </c>
      <c r="C34" s="17"/>
      <c r="D34" s="27">
        <v>71000</v>
      </c>
      <c r="E34" s="27">
        <v>71000</v>
      </c>
      <c r="F34" s="28" t="e">
        <f t="shared" si="0"/>
        <v>#DIV/0!</v>
      </c>
      <c r="G34" s="28">
        <f t="shared" si="2"/>
        <v>100</v>
      </c>
      <c r="H34" s="28"/>
      <c r="I34" s="39"/>
      <c r="J34" s="39"/>
      <c r="K34" s="28" t="e">
        <f t="shared" si="1"/>
        <v>#DIV/0!</v>
      </c>
      <c r="L34" s="28">
        <v>0</v>
      </c>
    </row>
    <row r="35" spans="2:12" ht="29.25" customHeight="1">
      <c r="B35" s="18" t="s">
        <v>19</v>
      </c>
      <c r="C35" s="17"/>
      <c r="D35" s="27">
        <v>312120</v>
      </c>
      <c r="E35" s="27">
        <v>311640.95</v>
      </c>
      <c r="F35" s="28" t="e">
        <f t="shared" si="0"/>
        <v>#DIV/0!</v>
      </c>
      <c r="G35" s="28">
        <f t="shared" si="2"/>
        <v>99.84651736511599</v>
      </c>
      <c r="H35" s="28"/>
      <c r="I35" s="39"/>
      <c r="J35" s="39"/>
      <c r="K35" s="28" t="e">
        <f t="shared" si="1"/>
        <v>#DIV/0!</v>
      </c>
      <c r="L35" s="28">
        <v>0</v>
      </c>
    </row>
    <row r="36" spans="2:12" ht="29.25" customHeight="1">
      <c r="B36" s="18" t="s">
        <v>47</v>
      </c>
      <c r="C36" s="17"/>
      <c r="D36" s="27"/>
      <c r="E36" s="27"/>
      <c r="F36" s="28"/>
      <c r="G36" s="28"/>
      <c r="H36" s="28"/>
      <c r="I36" s="39">
        <v>0</v>
      </c>
      <c r="J36" s="39"/>
      <c r="K36" s="28"/>
      <c r="L36" s="28"/>
    </row>
    <row r="37" spans="2:12" ht="27" customHeight="1">
      <c r="B37" s="18" t="s">
        <v>33</v>
      </c>
      <c r="C37" s="17"/>
      <c r="D37" s="27">
        <v>2500</v>
      </c>
      <c r="E37" s="27">
        <v>1981.12</v>
      </c>
      <c r="F37" s="28" t="e">
        <f t="shared" si="0"/>
        <v>#DIV/0!</v>
      </c>
      <c r="G37" s="28">
        <f t="shared" si="2"/>
        <v>79.2448</v>
      </c>
      <c r="H37" s="28"/>
      <c r="I37" s="39"/>
      <c r="J37" s="39"/>
      <c r="K37" s="28" t="e">
        <f t="shared" si="1"/>
        <v>#DIV/0!</v>
      </c>
      <c r="L37" s="28">
        <v>0</v>
      </c>
    </row>
    <row r="38" spans="2:12" ht="29.25" customHeight="1">
      <c r="B38" s="18" t="s">
        <v>20</v>
      </c>
      <c r="C38" s="17"/>
      <c r="D38" s="27">
        <v>22000</v>
      </c>
      <c r="E38" s="27">
        <v>21861</v>
      </c>
      <c r="F38" s="28" t="e">
        <f t="shared" si="0"/>
        <v>#DIV/0!</v>
      </c>
      <c r="G38" s="28">
        <v>0</v>
      </c>
      <c r="H38" s="28"/>
      <c r="I38" s="39"/>
      <c r="J38" s="39"/>
      <c r="K38" s="28" t="e">
        <f t="shared" si="1"/>
        <v>#DIV/0!</v>
      </c>
      <c r="L38" s="28">
        <v>0</v>
      </c>
    </row>
    <row r="39" spans="2:12" ht="30" customHeight="1">
      <c r="B39" s="18" t="s">
        <v>21</v>
      </c>
      <c r="C39" s="17"/>
      <c r="D39" s="27">
        <v>75265</v>
      </c>
      <c r="E39" s="27">
        <v>74358.7</v>
      </c>
      <c r="F39" s="28" t="e">
        <f t="shared" si="0"/>
        <v>#DIV/0!</v>
      </c>
      <c r="G39" s="28">
        <f t="shared" si="2"/>
        <v>98.79585464691422</v>
      </c>
      <c r="H39" s="28"/>
      <c r="I39" s="39">
        <v>0</v>
      </c>
      <c r="J39" s="39">
        <v>0</v>
      </c>
      <c r="K39" s="28" t="e">
        <f t="shared" si="1"/>
        <v>#DIV/0!</v>
      </c>
      <c r="L39" s="28">
        <v>0</v>
      </c>
    </row>
    <row r="40" spans="2:12" ht="33" customHeight="1">
      <c r="B40" s="18" t="s">
        <v>22</v>
      </c>
      <c r="C40" s="17"/>
      <c r="D40" s="27">
        <v>0</v>
      </c>
      <c r="E40" s="27">
        <v>0</v>
      </c>
      <c r="F40" s="28" t="e">
        <f t="shared" si="0"/>
        <v>#DIV/0!</v>
      </c>
      <c r="G40" s="28"/>
      <c r="H40" s="28"/>
      <c r="I40" s="39">
        <v>0</v>
      </c>
      <c r="J40" s="39">
        <v>0</v>
      </c>
      <c r="K40" s="28" t="e">
        <f t="shared" si="1"/>
        <v>#DIV/0!</v>
      </c>
      <c r="L40" s="28">
        <v>0</v>
      </c>
    </row>
    <row r="41" spans="2:12" ht="41.25" customHeight="1">
      <c r="B41" s="23" t="s">
        <v>23</v>
      </c>
      <c r="C41" s="24" t="e">
        <f>C17+C19+C21+C22+C33+C34+C35+C37+C38+#REF!+C39+C40</f>
        <v>#REF!</v>
      </c>
      <c r="D41" s="37">
        <f>D17+D19+D21+D22+D33+D34+D35+D37+D38+D39+D40</f>
        <v>80493296.83</v>
      </c>
      <c r="E41" s="37">
        <f aca="true" t="shared" si="3" ref="E41:K41">E17+E19+E21+E22+E33+E34+E35+E37+E38+E39+E40</f>
        <v>80201280.65</v>
      </c>
      <c r="F41" s="37" t="e">
        <f t="shared" si="3"/>
        <v>#DIV/0!</v>
      </c>
      <c r="G41" s="38">
        <f t="shared" si="2"/>
        <v>99.63721677270007</v>
      </c>
      <c r="H41" s="37">
        <f t="shared" si="3"/>
        <v>0</v>
      </c>
      <c r="I41" s="37">
        <f>I17+I19+I21+I22+I33+I34+I35+I37+I38+I39+I40+I36</f>
        <v>3155292.5</v>
      </c>
      <c r="J41" s="37">
        <f>J17+J19+J21+J22+J33+J34+J35+J37+J38+J39+J40+J36</f>
        <v>2539911.21</v>
      </c>
      <c r="K41" s="37" t="e">
        <f t="shared" si="3"/>
        <v>#DIV/0!</v>
      </c>
      <c r="L41" s="38">
        <v>0</v>
      </c>
    </row>
    <row r="42" spans="2:12" ht="30" customHeight="1">
      <c r="B42" s="19" t="s">
        <v>46</v>
      </c>
      <c r="C42" s="20"/>
      <c r="D42" s="30">
        <v>1337730</v>
      </c>
      <c r="E42" s="30">
        <v>1337730</v>
      </c>
      <c r="F42" s="29" t="e">
        <f t="shared" si="0"/>
        <v>#DIV/0!</v>
      </c>
      <c r="G42" s="29">
        <f t="shared" si="2"/>
        <v>100</v>
      </c>
      <c r="H42" s="29"/>
      <c r="I42" s="30">
        <v>0</v>
      </c>
      <c r="J42" s="30">
        <v>0</v>
      </c>
      <c r="K42" s="29" t="e">
        <f t="shared" si="1"/>
        <v>#DIV/0!</v>
      </c>
      <c r="L42" s="29">
        <v>0</v>
      </c>
    </row>
    <row r="43" spans="2:12" ht="21" customHeight="1">
      <c r="B43" s="21" t="s">
        <v>42</v>
      </c>
      <c r="C43" s="20"/>
      <c r="D43" s="30"/>
      <c r="E43" s="30"/>
      <c r="F43" s="29"/>
      <c r="G43" s="29"/>
      <c r="H43" s="29"/>
      <c r="I43" s="30">
        <v>1063751</v>
      </c>
      <c r="J43" s="30">
        <v>1062476.57</v>
      </c>
      <c r="K43" s="29" t="e">
        <f t="shared" si="1"/>
        <v>#DIV/0!</v>
      </c>
      <c r="L43" s="28">
        <f>J43/I43*100</f>
        <v>99.88019470722003</v>
      </c>
    </row>
    <row r="44" spans="2:12" ht="45" customHeight="1">
      <c r="B44" s="49" t="s">
        <v>51</v>
      </c>
      <c r="C44" s="20"/>
      <c r="D44" s="30">
        <v>497580</v>
      </c>
      <c r="E44" s="30">
        <v>490993.35</v>
      </c>
      <c r="F44" s="29"/>
      <c r="G44" s="29">
        <f t="shared" si="2"/>
        <v>98.67626311346919</v>
      </c>
      <c r="H44" s="29"/>
      <c r="I44" s="30"/>
      <c r="J44" s="30"/>
      <c r="K44" s="29"/>
      <c r="L44" s="29"/>
    </row>
    <row r="45" spans="2:12" ht="79.5" customHeight="1">
      <c r="B45" s="49" t="s">
        <v>52</v>
      </c>
      <c r="C45" s="20"/>
      <c r="D45" s="30">
        <v>501550</v>
      </c>
      <c r="E45" s="30">
        <v>501541.93</v>
      </c>
      <c r="F45" s="29"/>
      <c r="G45" s="29">
        <f t="shared" si="2"/>
        <v>99.9983909879374</v>
      </c>
      <c r="H45" s="29"/>
      <c r="I45" s="30"/>
      <c r="J45" s="30"/>
      <c r="K45" s="29"/>
      <c r="L45" s="29"/>
    </row>
    <row r="46" spans="2:12" s="3" customFormat="1" ht="41.25" customHeight="1">
      <c r="B46" s="23" t="s">
        <v>24</v>
      </c>
      <c r="C46" s="24" t="e">
        <f>SUM(C41:C42)</f>
        <v>#REF!</v>
      </c>
      <c r="D46" s="37">
        <f>SUM(D41:D45)</f>
        <v>82830156.83</v>
      </c>
      <c r="E46" s="37">
        <f>SUM(E41:E45)</f>
        <v>82531545.93</v>
      </c>
      <c r="F46" s="37" t="e">
        <f>SUM(F41:F45)</f>
        <v>#DIV/0!</v>
      </c>
      <c r="G46" s="38">
        <f t="shared" si="2"/>
        <v>99.63949011878263</v>
      </c>
      <c r="H46" s="38">
        <f>SUM(H41:H42)</f>
        <v>0</v>
      </c>
      <c r="I46" s="37">
        <f>SUM(I41:I45)</f>
        <v>4219043.5</v>
      </c>
      <c r="J46" s="37">
        <f>SUM(J41:J45)</f>
        <v>3602387.7800000003</v>
      </c>
      <c r="K46" s="38" t="e">
        <f t="shared" si="1"/>
        <v>#DIV/0!</v>
      </c>
      <c r="L46" s="38">
        <f>J46/I46*100</f>
        <v>85.3839923669903</v>
      </c>
    </row>
  </sheetData>
  <mergeCells count="7">
    <mergeCell ref="B15:B16"/>
    <mergeCell ref="I4:L4"/>
    <mergeCell ref="G5:L5"/>
    <mergeCell ref="C15:G15"/>
    <mergeCell ref="H15:L15"/>
    <mergeCell ref="B10:L10"/>
    <mergeCell ref="B11:L11"/>
  </mergeCells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ECK</cp:lastModifiedBy>
  <cp:lastPrinted>2016-03-21T08:02:08Z</cp:lastPrinted>
  <dcterms:created xsi:type="dcterms:W3CDTF">2009-06-10T07:37:00Z</dcterms:created>
  <dcterms:modified xsi:type="dcterms:W3CDTF">2016-03-22T11:39:41Z</dcterms:modified>
  <cp:category/>
  <cp:version/>
  <cp:contentType/>
  <cp:contentStatus/>
</cp:coreProperties>
</file>