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<sst xmlns="http://schemas.openxmlformats.org/spreadsheetml/2006/main" count="180" uniqueCount="170">
  <si>
    <t>Новгородкiвський р-н</t>
  </si>
  <si>
    <t>Додаток 2</t>
  </si>
  <si>
    <t>Видатки Новгородківського районного бюджету на 2013 рік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</si>
  <si>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</si>
  <si>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</si>
  <si>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</si>
  <si>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</si>
  <si>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</si>
  <si>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</si>
  <si>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</si>
  <si>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</si>
  <si>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</si>
  <si>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</si>
  <si>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</si>
  <si>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</si>
  <si>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</si>
  <si>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</si>
  <si>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</si>
  <si>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</si>
  <si>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</si>
  <si>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</si>
  <si>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</si>
  <si>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</si>
  <si>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</si>
  <si>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</si>
  <si>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</si>
  <si>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</si>
  <si>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070303</t>
  </si>
  <si>
    <t>Дитячі будинки (в т. ч. сімейного типу, прийомні сім`ї)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</si>
  <si>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</si>
  <si>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</si>
  <si>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</si>
  <si>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</si>
  <si>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</si>
  <si>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</si>
  <si>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</si>
  <si>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</si>
  <si>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</si>
  <si>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</si>
  <si>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</si>
  <si>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</si>
  <si>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080000</t>
  </si>
  <si>
    <t>Охорона здоров`я </t>
  </si>
  <si>
    <t>080101</t>
  </si>
  <si>
    <t>Лікарні 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</si>
  <si>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</si>
  <si>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</si>
  <si>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080600</t>
  </si>
  <si>
    <t>Фельдшерсько-акушерські пункти 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</si>
  <si>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</si>
  <si>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</si>
  <si>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</si>
  <si>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</si>
  <si>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</si>
  <si>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</si>
  <si>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</si>
  <si>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</si>
  <si>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</si>
  <si>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</si>
  <si>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</si>
  <si>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</si>
  <si>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</si>
  <si>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</si>
  <si>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</si>
  <si>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</si>
  <si>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</si>
  <si>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</si>
  <si>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</si>
  <si>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</si>
  <si>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</si>
  <si>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Пільги пенсіонерам з числа спеціалістів із захисту рослин, передбачені частиною четвертою статті 20 Закону України Про захист рослин, громадянам, передбачені пунктом ї частини першої статті 77 Основ законодавства про охорону здоров`я, частиною п`ятою стат</t>
  </si>
  <si>
    <t>090211</t>
  </si>
  <si>
    <t>090214</t>
  </si>
  <si>
    <t>Пільги окремим категоріям громадян з послуг зв`язку 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</si>
  <si>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</si>
  <si>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</si>
  <si>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</si>
  <si>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</si>
  <si>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</si>
  <si>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</si>
  <si>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</si>
  <si>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</si>
  <si>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</si>
  <si>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</si>
  <si>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</si>
  <si>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</si>
  <si>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</si>
  <si>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</si>
  <si>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</si>
  <si>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</si>
  <si>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</si>
  <si>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</si>
  <si>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</si>
  <si>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</si>
  <si>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</si>
  <si>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</si>
  <si>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</si>
  <si>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</si>
  <si>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</si>
  <si>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090416</t>
  </si>
  <si>
    <t>Інші видатки на соціальний захист ветеранів війни та праці </t>
  </si>
  <si>
    <t>090802</t>
  </si>
  <si>
    <t>Інші програми соціального захисту дітей </t>
  </si>
  <si>
    <t>091101</t>
  </si>
  <si>
    <t>Утримання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</si>
  <si>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</si>
  <si>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</si>
  <si>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</si>
  <si>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</si>
  <si>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</si>
  <si>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</si>
  <si>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</si>
  <si>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</si>
  <si>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</si>
  <si>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</si>
  <si>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</si>
  <si>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</si>
  <si>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</si>
  <si>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</si>
  <si>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</si>
  <si>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</si>
  <si>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</si>
  <si>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</si>
  <si>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</si>
  <si>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</si>
  <si>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</si>
  <si>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</si>
  <si>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</si>
  <si>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</si>
  <si>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</si>
  <si>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</si>
  <si>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</si>
  <si>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</si>
  <si>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</si>
  <si>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</si>
  <si>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</si>
  <si>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</si>
  <si>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</si>
  <si>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</si>
  <si>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130110</t>
  </si>
  <si>
    <t>Фінансова підтримка спортивних споруд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</si>
  <si>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</si>
  <si>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</si>
  <si>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170000</t>
  </si>
  <si>
    <t>Транспорт, дорожнє господарство, зв`язок, телекомунікації та інформатика </t>
  </si>
  <si>
    <t>170302</t>
  </si>
  <si>
    <t>Компенсаційні виплати за пільговий проїзд окремих категорій громадян на залізничному транспорті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</si>
  <si>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</si>
  <si>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</si>
  <si>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</si>
  <si>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</si>
  <si>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</si>
  <si>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</si>
  <si>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</si>
  <si>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</si>
  <si>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</si>
  <si>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</si>
  <si>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</si>
  <si>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Між бюджетні трансферти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</si>
  <si>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</si>
  <si>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</si>
  <si>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Субвенції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</si>
  <si>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</si>
  <si>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</si>
  <si>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250380</t>
  </si>
  <si>
    <t>Інші субвенції </t>
  </si>
  <si>
    <t>Всього видатків</t>
  </si>
  <si>
    <t>до рішення сесії районної ради</t>
  </si>
  <si>
    <t>від 25 грудня 2012року №199</t>
  </si>
  <si>
    <t>(затверджений рішенням сесії від 31 січня 2014 року №297 )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</si>
</sst>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0"/>
      <name val="Arial Black"/>
      <family val="2"/>
    </font>
    <font>
      <sz val="11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Alignment="1">
      <alignment/>
    </xf>
    <xf numFmtId="0" fontId="3" fillId="0" borderId="0" xfId="0" applyFont="1" applyAlignment="1">
      <alignment/>
    </xf>
    <xf numFmtId="2" fontId="0" fillId="0" borderId="2" xfId="0" applyNumberFormat="1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4" fillId="0" borderId="2" xfId="0" applyNumberFormat="1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5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75" zoomScaleNormal="75" workbookViewId="0" topLeftCell="A1">
      <pane xSplit="2" ySplit="12" topLeftCell="H8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88" sqref="R88"/>
    </sheetView>
  </sheetViews>
  <sheetFormatPr defaultColWidth="9.00390625" defaultRowHeight="12.75"/>
  <cols>
    <col min="2" max="2" width="39.00390625" style="0" customWidth="1"/>
    <col min="3" max="3" width="18.375" style="0" customWidth="1"/>
    <col min="4" max="4" width="17.75390625" style="0" customWidth="1"/>
    <col min="5" max="5" width="17.00390625" style="0" customWidth="1"/>
    <col min="6" max="6" width="16.125" style="0" customWidth="1"/>
    <col min="7" max="7" width="15.125" style="0" customWidth="1"/>
    <col min="8" max="8" width="11.625" style="0" customWidth="1"/>
    <col min="9" max="9" width="13.75390625" style="0" customWidth="1"/>
    <col min="10" max="10" width="15.00390625" style="0" customWidth="1"/>
    <col min="11" max="11" width="14.125" style="0" customWidth="1"/>
    <col min="12" max="12" width="15.75390625" style="0" customWidth="1"/>
    <col min="13" max="13" width="19.625" style="0" customWidth="1"/>
  </cols>
  <sheetData>
    <row r="1" spans="1:11" ht="12.75">
      <c r="A1" t="s">
        <v>0</v>
      </c>
      <c r="K1" t="s">
        <v>1</v>
      </c>
    </row>
    <row r="2" ht="12.75">
      <c r="K2" s="12" t="s">
        <v>167</v>
      </c>
    </row>
    <row r="3" ht="12.75">
      <c r="K3" s="12" t="s">
        <v>168</v>
      </c>
    </row>
    <row r="4" ht="12.75">
      <c r="K4" s="13" t="s">
        <v>169</v>
      </c>
    </row>
    <row r="5" spans="1:13" ht="12.7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2.75">
      <c r="A6" s="26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2.75">
      <c r="M7" s="1" t="s">
        <v>4</v>
      </c>
    </row>
    <row r="8" spans="1:13" ht="12.75">
      <c r="A8" s="28" t="s">
        <v>5</v>
      </c>
      <c r="B8" s="24" t="s">
        <v>6</v>
      </c>
      <c r="C8" s="24" t="s">
        <v>7</v>
      </c>
      <c r="D8" s="24"/>
      <c r="E8" s="24"/>
      <c r="F8" s="24" t="s">
        <v>12</v>
      </c>
      <c r="G8" s="24"/>
      <c r="H8" s="24"/>
      <c r="I8" s="24"/>
      <c r="J8" s="24"/>
      <c r="K8" s="24"/>
      <c r="L8" s="24"/>
      <c r="M8" s="25" t="s">
        <v>17</v>
      </c>
    </row>
    <row r="9" spans="1:13" ht="12.75">
      <c r="A9" s="24"/>
      <c r="B9" s="24"/>
      <c r="C9" s="24" t="s">
        <v>8</v>
      </c>
      <c r="D9" s="24" t="s">
        <v>9</v>
      </c>
      <c r="E9" s="24"/>
      <c r="F9" s="24" t="s">
        <v>8</v>
      </c>
      <c r="G9" s="24" t="s">
        <v>13</v>
      </c>
      <c r="H9" s="24" t="s">
        <v>9</v>
      </c>
      <c r="I9" s="24"/>
      <c r="J9" s="24" t="s">
        <v>14</v>
      </c>
      <c r="K9" s="24" t="s">
        <v>9</v>
      </c>
      <c r="L9" s="24"/>
      <c r="M9" s="24"/>
    </row>
    <row r="10" spans="1:13" ht="12.75">
      <c r="A10" s="24"/>
      <c r="B10" s="24"/>
      <c r="C10" s="24"/>
      <c r="D10" s="24" t="s">
        <v>10</v>
      </c>
      <c r="E10" s="24" t="s">
        <v>11</v>
      </c>
      <c r="F10" s="24"/>
      <c r="G10" s="24"/>
      <c r="H10" s="24" t="s">
        <v>10</v>
      </c>
      <c r="I10" s="24" t="s">
        <v>11</v>
      </c>
      <c r="J10" s="24"/>
      <c r="K10" s="24" t="s">
        <v>15</v>
      </c>
      <c r="L10" s="4" t="s">
        <v>9</v>
      </c>
      <c r="M10" s="24"/>
    </row>
    <row r="11" spans="1:13" ht="58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3" t="s">
        <v>16</v>
      </c>
      <c r="M11" s="24"/>
    </row>
    <row r="12" spans="1:13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5" t="s">
        <v>18</v>
      </c>
    </row>
    <row r="13" spans="1:13" ht="15">
      <c r="A13" s="6" t="s">
        <v>19</v>
      </c>
      <c r="B13" s="7" t="s">
        <v>20</v>
      </c>
      <c r="C13" s="17">
        <f>C14</f>
        <v>824083</v>
      </c>
      <c r="D13" s="17">
        <f>D14</f>
        <v>415430</v>
      </c>
      <c r="E13" s="17">
        <f>E14</f>
        <v>51975</v>
      </c>
      <c r="F13" s="17">
        <v>39870</v>
      </c>
      <c r="G13" s="17">
        <f aca="true" t="shared" si="0" ref="G13:L13">G14</f>
        <v>26450</v>
      </c>
      <c r="H13" s="17">
        <f t="shared" si="0"/>
        <v>0</v>
      </c>
      <c r="I13" s="17">
        <f t="shared" si="0"/>
        <v>0</v>
      </c>
      <c r="J13" s="17">
        <f t="shared" si="0"/>
        <v>13420</v>
      </c>
      <c r="K13" s="17">
        <f t="shared" si="0"/>
        <v>13420</v>
      </c>
      <c r="L13" s="17">
        <f t="shared" si="0"/>
        <v>8420</v>
      </c>
      <c r="M13" s="18">
        <f aca="true" t="shared" si="1" ref="M13:M76">C13+F13</f>
        <v>863953</v>
      </c>
    </row>
    <row r="14" spans="1:13" ht="12.75">
      <c r="A14" s="8" t="s">
        <v>21</v>
      </c>
      <c r="B14" s="9" t="s">
        <v>22</v>
      </c>
      <c r="C14" s="14">
        <v>824083</v>
      </c>
      <c r="D14" s="14">
        <v>415430</v>
      </c>
      <c r="E14" s="14">
        <v>51975</v>
      </c>
      <c r="F14" s="14">
        <v>39870</v>
      </c>
      <c r="G14" s="14">
        <v>26450</v>
      </c>
      <c r="H14" s="14">
        <v>0</v>
      </c>
      <c r="I14" s="14">
        <v>0</v>
      </c>
      <c r="J14" s="14">
        <v>13420</v>
      </c>
      <c r="K14" s="14">
        <v>13420</v>
      </c>
      <c r="L14" s="14">
        <f>415000-15000-391580</f>
        <v>8420</v>
      </c>
      <c r="M14" s="15">
        <f t="shared" si="1"/>
        <v>863953</v>
      </c>
    </row>
    <row r="15" spans="1:13" ht="15">
      <c r="A15" s="6" t="s">
        <v>23</v>
      </c>
      <c r="B15" s="7" t="s">
        <v>24</v>
      </c>
      <c r="C15" s="17">
        <f aca="true" t="shared" si="2" ref="C15:L15">SUM(C16:C23)</f>
        <v>24456863.009999998</v>
      </c>
      <c r="D15" s="17">
        <f t="shared" si="2"/>
        <v>14943890</v>
      </c>
      <c r="E15" s="17">
        <f t="shared" si="2"/>
        <v>2333975</v>
      </c>
      <c r="F15" s="19">
        <f t="shared" si="2"/>
        <v>1497179.9700000002</v>
      </c>
      <c r="G15" s="19">
        <f t="shared" si="2"/>
        <v>1074891.97</v>
      </c>
      <c r="H15" s="17">
        <f t="shared" si="2"/>
        <v>52172.06</v>
      </c>
      <c r="I15" s="17">
        <f t="shared" si="2"/>
        <v>8037.23</v>
      </c>
      <c r="J15" s="17">
        <f t="shared" si="2"/>
        <v>422288</v>
      </c>
      <c r="K15" s="17">
        <f t="shared" si="2"/>
        <v>107878</v>
      </c>
      <c r="L15" s="17">
        <f t="shared" si="2"/>
        <v>94878</v>
      </c>
      <c r="M15" s="18">
        <f t="shared" si="1"/>
        <v>25954042.979999997</v>
      </c>
    </row>
    <row r="16" spans="1:13" ht="51">
      <c r="A16" s="8" t="s">
        <v>25</v>
      </c>
      <c r="B16" s="9" t="s">
        <v>26</v>
      </c>
      <c r="C16" s="14">
        <v>22124074.32</v>
      </c>
      <c r="D16" s="14">
        <v>13682380</v>
      </c>
      <c r="E16" s="14">
        <v>2263604</v>
      </c>
      <c r="F16" s="14">
        <v>1201226.57</v>
      </c>
      <c r="G16" s="14">
        <v>793438.57</v>
      </c>
      <c r="H16" s="14">
        <v>0</v>
      </c>
      <c r="I16" s="14">
        <v>417.36</v>
      </c>
      <c r="J16" s="14">
        <v>407788</v>
      </c>
      <c r="K16" s="14">
        <v>93378</v>
      </c>
      <c r="L16" s="14">
        <f>85000-15592+23970</f>
        <v>93378</v>
      </c>
      <c r="M16" s="15">
        <f t="shared" si="1"/>
        <v>23325300.89</v>
      </c>
    </row>
    <row r="17" spans="1:13" ht="25.5">
      <c r="A17" s="8" t="s">
        <v>27</v>
      </c>
      <c r="B17" s="9" t="s">
        <v>28</v>
      </c>
      <c r="C17" s="14">
        <v>492200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f t="shared" si="1"/>
        <v>492200</v>
      </c>
    </row>
    <row r="18" spans="1:13" ht="25.5">
      <c r="A18" s="8" t="s">
        <v>29</v>
      </c>
      <c r="B18" s="9" t="s">
        <v>30</v>
      </c>
      <c r="C18" s="14">
        <v>600784.3</v>
      </c>
      <c r="D18" s="14">
        <v>422420</v>
      </c>
      <c r="E18" s="14">
        <v>24295</v>
      </c>
      <c r="F18" s="14">
        <v>2000</v>
      </c>
      <c r="G18" s="14">
        <v>0</v>
      </c>
      <c r="H18" s="14">
        <v>0</v>
      </c>
      <c r="I18" s="14">
        <v>0</v>
      </c>
      <c r="J18" s="14">
        <v>2000</v>
      </c>
      <c r="K18" s="14">
        <v>2000</v>
      </c>
      <c r="L18" s="14">
        <v>0</v>
      </c>
      <c r="M18" s="15">
        <f t="shared" si="1"/>
        <v>602784.3</v>
      </c>
    </row>
    <row r="19" spans="1:13" ht="25.5">
      <c r="A19" s="8" t="s">
        <v>31</v>
      </c>
      <c r="B19" s="9" t="s">
        <v>32</v>
      </c>
      <c r="C19" s="14">
        <v>356975.54</v>
      </c>
      <c r="D19" s="14">
        <v>255505</v>
      </c>
      <c r="E19" s="14">
        <v>3610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f t="shared" si="1"/>
        <v>356975.54</v>
      </c>
    </row>
    <row r="20" spans="1:13" ht="25.5">
      <c r="A20" s="8" t="s">
        <v>33</v>
      </c>
      <c r="B20" s="9" t="s">
        <v>34</v>
      </c>
      <c r="C20" s="14">
        <v>310888.9</v>
      </c>
      <c r="D20" s="14">
        <v>212400</v>
      </c>
      <c r="E20" s="14">
        <v>5791</v>
      </c>
      <c r="F20" s="14">
        <v>8000</v>
      </c>
      <c r="G20" s="14">
        <v>0</v>
      </c>
      <c r="H20" s="14">
        <v>0</v>
      </c>
      <c r="I20" s="14">
        <v>0</v>
      </c>
      <c r="J20" s="14">
        <v>8000</v>
      </c>
      <c r="K20" s="14">
        <v>8000</v>
      </c>
      <c r="L20" s="14">
        <v>0</v>
      </c>
      <c r="M20" s="15">
        <f t="shared" si="1"/>
        <v>318888.9</v>
      </c>
    </row>
    <row r="21" spans="1:13" ht="25.5">
      <c r="A21" s="8" t="s">
        <v>35</v>
      </c>
      <c r="B21" s="9" t="s">
        <v>36</v>
      </c>
      <c r="C21" s="14">
        <v>149763.58</v>
      </c>
      <c r="D21" s="14">
        <v>98715</v>
      </c>
      <c r="E21" s="14">
        <v>4600</v>
      </c>
      <c r="F21" s="14">
        <v>4500</v>
      </c>
      <c r="G21" s="14">
        <v>0</v>
      </c>
      <c r="H21" s="14">
        <v>0</v>
      </c>
      <c r="I21" s="14">
        <v>0</v>
      </c>
      <c r="J21" s="14">
        <v>4500</v>
      </c>
      <c r="K21" s="14">
        <v>4500</v>
      </c>
      <c r="L21" s="14">
        <v>1500</v>
      </c>
      <c r="M21" s="15">
        <f t="shared" si="1"/>
        <v>154263.58</v>
      </c>
    </row>
    <row r="22" spans="1:13" ht="12.75">
      <c r="A22" s="8" t="s">
        <v>37</v>
      </c>
      <c r="B22" s="9" t="s">
        <v>38</v>
      </c>
      <c r="C22" s="14">
        <v>404076.37</v>
      </c>
      <c r="D22" s="14">
        <v>272470</v>
      </c>
      <c r="E22" s="14">
        <v>32075</v>
      </c>
      <c r="F22" s="14">
        <v>281453.4</v>
      </c>
      <c r="G22" s="14">
        <v>281453.4</v>
      </c>
      <c r="H22" s="14">
        <v>52172.06</v>
      </c>
      <c r="I22" s="14">
        <v>7619.87</v>
      </c>
      <c r="J22" s="14">
        <v>0</v>
      </c>
      <c r="K22" s="14">
        <v>0</v>
      </c>
      <c r="L22" s="14">
        <v>0</v>
      </c>
      <c r="M22" s="15">
        <f t="shared" si="1"/>
        <v>685529.77</v>
      </c>
    </row>
    <row r="23" spans="1:13" ht="38.25">
      <c r="A23" s="8" t="s">
        <v>39</v>
      </c>
      <c r="B23" s="9" t="s">
        <v>40</v>
      </c>
      <c r="C23" s="14">
        <v>18100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f t="shared" si="1"/>
        <v>18100</v>
      </c>
    </row>
    <row r="24" spans="1:13" ht="15">
      <c r="A24" s="6" t="s">
        <v>41</v>
      </c>
      <c r="B24" s="7" t="s">
        <v>42</v>
      </c>
      <c r="C24" s="19">
        <f aca="true" t="shared" si="3" ref="C24:L24">SUM(C25:C29)</f>
        <v>9619359.42</v>
      </c>
      <c r="D24" s="17">
        <f t="shared" si="3"/>
        <v>5989896.66</v>
      </c>
      <c r="E24" s="17">
        <f t="shared" si="3"/>
        <v>782240</v>
      </c>
      <c r="F24" s="17">
        <f t="shared" si="3"/>
        <v>366912.95999999996</v>
      </c>
      <c r="G24" s="17">
        <f t="shared" si="3"/>
        <v>146212.96</v>
      </c>
      <c r="H24" s="17">
        <f t="shared" si="3"/>
        <v>11653.51</v>
      </c>
      <c r="I24" s="17">
        <f t="shared" si="3"/>
        <v>7281.25</v>
      </c>
      <c r="J24" s="17">
        <f t="shared" si="3"/>
        <v>220700</v>
      </c>
      <c r="K24" s="17">
        <f t="shared" si="3"/>
        <v>212200</v>
      </c>
      <c r="L24" s="19">
        <f t="shared" si="3"/>
        <v>10150</v>
      </c>
      <c r="M24" s="18">
        <f t="shared" si="1"/>
        <v>9986272.379999999</v>
      </c>
    </row>
    <row r="25" spans="1:13" ht="12.75">
      <c r="A25" s="8" t="s">
        <v>43</v>
      </c>
      <c r="B25" s="9" t="s">
        <v>44</v>
      </c>
      <c r="C25" s="14">
        <v>7812881.0200000005</v>
      </c>
      <c r="D25" s="14">
        <v>4795983.46</v>
      </c>
      <c r="E25" s="14">
        <v>713240</v>
      </c>
      <c r="F25" s="14">
        <v>233212.96</v>
      </c>
      <c r="G25" s="14">
        <v>146212.96</v>
      </c>
      <c r="H25" s="14">
        <v>11653.51</v>
      </c>
      <c r="I25" s="14">
        <v>7281.25</v>
      </c>
      <c r="J25" s="14">
        <v>87000</v>
      </c>
      <c r="K25" s="14">
        <v>87000</v>
      </c>
      <c r="L25" s="14">
        <f>67850+4000+8000-8300-69900</f>
        <v>1650</v>
      </c>
      <c r="M25" s="15">
        <f t="shared" si="1"/>
        <v>8046093.98</v>
      </c>
    </row>
    <row r="26" spans="1:13" ht="51">
      <c r="A26" s="8" t="s">
        <v>45</v>
      </c>
      <c r="B26" s="9" t="s">
        <v>46</v>
      </c>
      <c r="C26" s="14">
        <v>208198.46</v>
      </c>
      <c r="D26" s="14">
        <v>121559.75</v>
      </c>
      <c r="E26" s="14">
        <v>1302.7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f t="shared" si="1"/>
        <v>208198.46</v>
      </c>
    </row>
    <row r="27" spans="1:13" ht="12.75">
      <c r="A27" s="8" t="s">
        <v>47</v>
      </c>
      <c r="B27" s="9" t="s">
        <v>48</v>
      </c>
      <c r="C27" s="14">
        <v>306720.27</v>
      </c>
      <c r="D27" s="14">
        <v>218269.37</v>
      </c>
      <c r="E27" s="14">
        <v>10566.62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f t="shared" si="1"/>
        <v>306720.27</v>
      </c>
    </row>
    <row r="28" spans="1:13" ht="25.5">
      <c r="A28" s="8" t="s">
        <v>49</v>
      </c>
      <c r="B28" s="9" t="s">
        <v>50</v>
      </c>
      <c r="C28" s="14">
        <v>1165084.22</v>
      </c>
      <c r="D28" s="14">
        <v>762745.88</v>
      </c>
      <c r="E28" s="14">
        <v>57130.68</v>
      </c>
      <c r="F28" s="14">
        <v>133700</v>
      </c>
      <c r="G28" s="14">
        <v>0</v>
      </c>
      <c r="H28" s="14">
        <v>0</v>
      </c>
      <c r="I28" s="14">
        <v>0</v>
      </c>
      <c r="J28" s="14">
        <v>133700</v>
      </c>
      <c r="K28" s="14">
        <v>125200</v>
      </c>
      <c r="L28" s="14">
        <f>4000+4500</f>
        <v>8500</v>
      </c>
      <c r="M28" s="15">
        <f t="shared" si="1"/>
        <v>1298784.22</v>
      </c>
    </row>
    <row r="29" spans="1:13" ht="63.75">
      <c r="A29" s="8" t="s">
        <v>51</v>
      </c>
      <c r="B29" s="9" t="s">
        <v>52</v>
      </c>
      <c r="C29" s="14">
        <v>126475.45</v>
      </c>
      <c r="D29" s="14">
        <v>91338.2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f t="shared" si="1"/>
        <v>126475.45</v>
      </c>
    </row>
    <row r="30" spans="1:13" ht="25.5">
      <c r="A30" s="6" t="s">
        <v>53</v>
      </c>
      <c r="B30" s="7" t="s">
        <v>54</v>
      </c>
      <c r="C30" s="17">
        <f aca="true" t="shared" si="4" ref="C30:L30">SUM(C31:C63)</f>
        <v>21770530.019999996</v>
      </c>
      <c r="D30" s="17">
        <f t="shared" si="4"/>
        <v>1509050</v>
      </c>
      <c r="E30" s="17">
        <f t="shared" si="4"/>
        <v>15200</v>
      </c>
      <c r="F30" s="17">
        <f t="shared" si="4"/>
        <v>197883.8</v>
      </c>
      <c r="G30" s="17">
        <f t="shared" si="4"/>
        <v>127615.8</v>
      </c>
      <c r="H30" s="17">
        <f t="shared" si="4"/>
        <v>6000</v>
      </c>
      <c r="I30" s="17">
        <f t="shared" si="4"/>
        <v>0</v>
      </c>
      <c r="J30" s="17">
        <f t="shared" si="4"/>
        <v>70268</v>
      </c>
      <c r="K30" s="17">
        <f t="shared" si="4"/>
        <v>66305</v>
      </c>
      <c r="L30" s="17">
        <f t="shared" si="4"/>
        <v>50205</v>
      </c>
      <c r="M30" s="18">
        <f t="shared" si="1"/>
        <v>21968413.819999997</v>
      </c>
    </row>
    <row r="31" spans="1:13" ht="89.25">
      <c r="A31" s="8" t="s">
        <v>55</v>
      </c>
      <c r="B31" s="9" t="s">
        <v>56</v>
      </c>
      <c r="C31" s="14">
        <v>694554.35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f t="shared" si="1"/>
        <v>694554.35</v>
      </c>
    </row>
    <row r="32" spans="1:13" ht="89.25">
      <c r="A32" s="8" t="s">
        <v>57</v>
      </c>
      <c r="B32" s="9" t="s">
        <v>56</v>
      </c>
      <c r="C32" s="14">
        <v>135357.99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f t="shared" si="1"/>
        <v>135357.99</v>
      </c>
    </row>
    <row r="33" spans="1:13" ht="89.25">
      <c r="A33" s="8" t="s">
        <v>58</v>
      </c>
      <c r="B33" s="9" t="s">
        <v>59</v>
      </c>
      <c r="C33" s="14">
        <v>500</v>
      </c>
      <c r="D33" s="14">
        <v>0</v>
      </c>
      <c r="E33" s="14">
        <v>0</v>
      </c>
      <c r="F33" s="14">
        <v>50205</v>
      </c>
      <c r="G33" s="14">
        <v>0</v>
      </c>
      <c r="H33" s="14">
        <v>0</v>
      </c>
      <c r="I33" s="14">
        <v>0</v>
      </c>
      <c r="J33" s="14">
        <v>50205</v>
      </c>
      <c r="K33" s="14">
        <v>50205</v>
      </c>
      <c r="L33" s="14">
        <v>50205</v>
      </c>
      <c r="M33" s="15">
        <f t="shared" si="1"/>
        <v>50705</v>
      </c>
    </row>
    <row r="34" spans="1:13" ht="89.25">
      <c r="A34" s="8" t="s">
        <v>60</v>
      </c>
      <c r="B34" s="9" t="s">
        <v>61</v>
      </c>
      <c r="C34" s="14">
        <v>66189.2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f t="shared" si="1"/>
        <v>66189.2</v>
      </c>
    </row>
    <row r="35" spans="1:13" ht="89.25">
      <c r="A35" s="8" t="s">
        <v>62</v>
      </c>
      <c r="B35" s="9" t="s">
        <v>61</v>
      </c>
      <c r="C35" s="14">
        <v>1516.69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f t="shared" si="1"/>
        <v>1516.69</v>
      </c>
    </row>
    <row r="36" spans="1:13" ht="89.25">
      <c r="A36" s="8" t="s">
        <v>63</v>
      </c>
      <c r="B36" s="9" t="s">
        <v>64</v>
      </c>
      <c r="C36" s="14">
        <v>77289.37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f t="shared" si="1"/>
        <v>77289.37</v>
      </c>
    </row>
    <row r="37" spans="1:13" ht="89.25">
      <c r="A37" s="8" t="s">
        <v>65</v>
      </c>
      <c r="B37" s="9" t="s">
        <v>66</v>
      </c>
      <c r="C37" s="14">
        <v>11449.4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f t="shared" si="1"/>
        <v>11449.4</v>
      </c>
    </row>
    <row r="38" spans="1:13" ht="76.5">
      <c r="A38" s="8" t="s">
        <v>67</v>
      </c>
      <c r="B38" s="9" t="s">
        <v>68</v>
      </c>
      <c r="C38" s="14">
        <v>814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f t="shared" si="1"/>
        <v>814</v>
      </c>
    </row>
    <row r="39" spans="1:13" ht="89.25">
      <c r="A39" s="8" t="s">
        <v>69</v>
      </c>
      <c r="B39" s="9" t="s">
        <v>70</v>
      </c>
      <c r="C39" s="14">
        <v>517637.53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f t="shared" si="1"/>
        <v>517637.53</v>
      </c>
    </row>
    <row r="40" spans="1:13" ht="89.25">
      <c r="A40" s="8" t="s">
        <v>71</v>
      </c>
      <c r="B40" s="9" t="s">
        <v>70</v>
      </c>
      <c r="C40" s="14">
        <v>83734.8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f t="shared" si="1"/>
        <v>83734.8</v>
      </c>
    </row>
    <row r="41" spans="1:13" ht="25.5">
      <c r="A41" s="8" t="s">
        <v>72</v>
      </c>
      <c r="B41" s="9" t="s">
        <v>73</v>
      </c>
      <c r="C41" s="14">
        <v>38320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f t="shared" si="1"/>
        <v>38320</v>
      </c>
    </row>
    <row r="42" spans="1:13" ht="89.25">
      <c r="A42" s="8" t="s">
        <v>74</v>
      </c>
      <c r="B42" s="9" t="s">
        <v>75</v>
      </c>
      <c r="C42" s="14">
        <v>105760.17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f t="shared" si="1"/>
        <v>105760.17</v>
      </c>
    </row>
    <row r="43" spans="1:13" ht="89.25">
      <c r="A43" s="8" t="s">
        <v>76</v>
      </c>
      <c r="B43" s="9" t="s">
        <v>75</v>
      </c>
      <c r="C43" s="14">
        <v>46278.78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f t="shared" si="1"/>
        <v>46278.78</v>
      </c>
    </row>
    <row r="44" spans="1:13" ht="25.5">
      <c r="A44" s="8" t="s">
        <v>77</v>
      </c>
      <c r="B44" s="9" t="s">
        <v>78</v>
      </c>
      <c r="C44" s="14">
        <v>160000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f t="shared" si="1"/>
        <v>160000</v>
      </c>
    </row>
    <row r="45" spans="1:13" ht="25.5">
      <c r="A45" s="8" t="s">
        <v>79</v>
      </c>
      <c r="B45" s="9" t="s">
        <v>80</v>
      </c>
      <c r="C45" s="14">
        <v>2836000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f t="shared" si="1"/>
        <v>2836000</v>
      </c>
    </row>
    <row r="46" spans="1:13" ht="12.75">
      <c r="A46" s="8" t="s">
        <v>81</v>
      </c>
      <c r="B46" s="9" t="s">
        <v>82</v>
      </c>
      <c r="C46" s="14">
        <v>6973828.24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f t="shared" si="1"/>
        <v>6973828.24</v>
      </c>
    </row>
    <row r="47" spans="1:13" ht="25.5">
      <c r="A47" s="8" t="s">
        <v>83</v>
      </c>
      <c r="B47" s="9" t="s">
        <v>84</v>
      </c>
      <c r="C47" s="14">
        <v>1059084.91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5">
        <f t="shared" si="1"/>
        <v>1059084.91</v>
      </c>
    </row>
    <row r="48" spans="1:13" ht="12.75">
      <c r="A48" s="8" t="s">
        <v>85</v>
      </c>
      <c r="B48" s="9" t="s">
        <v>86</v>
      </c>
      <c r="C48" s="14">
        <v>1476000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5">
        <f t="shared" si="1"/>
        <v>1476000</v>
      </c>
    </row>
    <row r="49" spans="1:13" ht="12.75">
      <c r="A49" s="8" t="s">
        <v>87</v>
      </c>
      <c r="B49" s="9" t="s">
        <v>88</v>
      </c>
      <c r="C49" s="14">
        <v>334000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f t="shared" si="1"/>
        <v>334000</v>
      </c>
    </row>
    <row r="50" spans="1:13" ht="12.75">
      <c r="A50" s="8" t="s">
        <v>89</v>
      </c>
      <c r="B50" s="9" t="s">
        <v>90</v>
      </c>
      <c r="C50" s="14">
        <v>9000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f t="shared" si="1"/>
        <v>9000</v>
      </c>
    </row>
    <row r="51" spans="1:13" ht="25.5">
      <c r="A51" s="8" t="s">
        <v>91</v>
      </c>
      <c r="B51" s="9" t="s">
        <v>92</v>
      </c>
      <c r="C51" s="14">
        <v>2276771.76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f t="shared" si="1"/>
        <v>2276771.76</v>
      </c>
    </row>
    <row r="52" spans="1:13" ht="38.25">
      <c r="A52" s="8" t="s">
        <v>93</v>
      </c>
      <c r="B52" s="9" t="s">
        <v>94</v>
      </c>
      <c r="C52" s="14">
        <v>353620.04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f t="shared" si="1"/>
        <v>353620.04</v>
      </c>
    </row>
    <row r="53" spans="1:13" ht="51">
      <c r="A53" s="8" t="s">
        <v>95</v>
      </c>
      <c r="B53" s="9" t="s">
        <v>96</v>
      </c>
      <c r="C53" s="14">
        <v>142563.77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f t="shared" si="1"/>
        <v>142563.77</v>
      </c>
    </row>
    <row r="54" spans="1:13" ht="25.5">
      <c r="A54" s="8" t="s">
        <v>97</v>
      </c>
      <c r="B54" s="9" t="s">
        <v>98</v>
      </c>
      <c r="C54" s="14">
        <v>6600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f t="shared" si="1"/>
        <v>6600</v>
      </c>
    </row>
    <row r="55" spans="1:13" ht="25.5">
      <c r="A55" s="8" t="s">
        <v>99</v>
      </c>
      <c r="B55" s="9" t="s">
        <v>100</v>
      </c>
      <c r="C55" s="14">
        <v>34000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f t="shared" si="1"/>
        <v>34000</v>
      </c>
    </row>
    <row r="56" spans="1:13" ht="12.75">
      <c r="A56" s="8" t="s">
        <v>101</v>
      </c>
      <c r="B56" s="9" t="s">
        <v>102</v>
      </c>
      <c r="C56" s="14">
        <v>1000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f t="shared" si="1"/>
        <v>1000</v>
      </c>
    </row>
    <row r="57" spans="1:13" ht="25.5">
      <c r="A57" s="8" t="s">
        <v>103</v>
      </c>
      <c r="B57" s="9" t="s">
        <v>104</v>
      </c>
      <c r="C57" s="14">
        <v>273043.03</v>
      </c>
      <c r="D57" s="14">
        <v>180250</v>
      </c>
      <c r="E57" s="14">
        <v>4300</v>
      </c>
      <c r="F57" s="14">
        <v>16100</v>
      </c>
      <c r="G57" s="14">
        <v>0</v>
      </c>
      <c r="H57" s="14">
        <v>0</v>
      </c>
      <c r="I57" s="14">
        <v>0</v>
      </c>
      <c r="J57" s="14">
        <v>16100</v>
      </c>
      <c r="K57" s="14">
        <v>16100</v>
      </c>
      <c r="L57" s="14">
        <v>0</v>
      </c>
      <c r="M57" s="15">
        <f t="shared" si="1"/>
        <v>289143.03</v>
      </c>
    </row>
    <row r="58" spans="1:13" ht="25.5">
      <c r="A58" s="8" t="s">
        <v>105</v>
      </c>
      <c r="B58" s="9" t="s">
        <v>106</v>
      </c>
      <c r="C58" s="14">
        <v>10000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f t="shared" si="1"/>
        <v>10000</v>
      </c>
    </row>
    <row r="59" spans="1:13" ht="63.75">
      <c r="A59" s="8" t="s">
        <v>107</v>
      </c>
      <c r="B59" s="9" t="s">
        <v>108</v>
      </c>
      <c r="C59" s="14">
        <v>36540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f t="shared" si="1"/>
        <v>36540</v>
      </c>
    </row>
    <row r="60" spans="1:13" ht="38.25">
      <c r="A60" s="8" t="s">
        <v>109</v>
      </c>
      <c r="B60" s="9" t="s">
        <v>110</v>
      </c>
      <c r="C60" s="14">
        <v>1858025.9</v>
      </c>
      <c r="D60" s="14">
        <v>1328800</v>
      </c>
      <c r="E60" s="14">
        <v>10900</v>
      </c>
      <c r="F60" s="14">
        <v>131578.8</v>
      </c>
      <c r="G60" s="14">
        <v>127615.8</v>
      </c>
      <c r="H60" s="14">
        <v>6000</v>
      </c>
      <c r="I60" s="14">
        <v>0</v>
      </c>
      <c r="J60" s="14">
        <v>3963</v>
      </c>
      <c r="K60" s="14">
        <v>0</v>
      </c>
      <c r="L60" s="14">
        <v>0</v>
      </c>
      <c r="M60" s="15">
        <f t="shared" si="1"/>
        <v>1989604.7</v>
      </c>
    </row>
    <row r="61" spans="1:13" ht="76.5">
      <c r="A61" s="8" t="s">
        <v>111</v>
      </c>
      <c r="B61" s="9" t="s">
        <v>112</v>
      </c>
      <c r="C61" s="14">
        <v>22800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f t="shared" si="1"/>
        <v>22800</v>
      </c>
    </row>
    <row r="62" spans="1:13" ht="25.5">
      <c r="A62" s="8" t="s">
        <v>113</v>
      </c>
      <c r="B62" s="9" t="s">
        <v>114</v>
      </c>
      <c r="C62" s="14">
        <v>36335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f t="shared" si="1"/>
        <v>36335</v>
      </c>
    </row>
    <row r="63" spans="1:13" ht="25.5">
      <c r="A63" s="8" t="s">
        <v>115</v>
      </c>
      <c r="B63" s="9" t="s">
        <v>116</v>
      </c>
      <c r="C63" s="14">
        <v>2091915.09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f t="shared" si="1"/>
        <v>2091915.09</v>
      </c>
    </row>
    <row r="64" spans="1:13" ht="15">
      <c r="A64" s="6" t="s">
        <v>117</v>
      </c>
      <c r="B64" s="7" t="s">
        <v>118</v>
      </c>
      <c r="C64" s="17">
        <f aca="true" t="shared" si="5" ref="C64:L64">SUM(C65:C70)</f>
        <v>2345152.9</v>
      </c>
      <c r="D64" s="17">
        <f t="shared" si="5"/>
        <v>1490050</v>
      </c>
      <c r="E64" s="17">
        <f t="shared" si="5"/>
        <v>127350</v>
      </c>
      <c r="F64" s="17">
        <f t="shared" si="5"/>
        <v>83331</v>
      </c>
      <c r="G64" s="17">
        <f t="shared" si="5"/>
        <v>70000</v>
      </c>
      <c r="H64" s="17">
        <f t="shared" si="5"/>
        <v>3460</v>
      </c>
      <c r="I64" s="17">
        <f t="shared" si="5"/>
        <v>16200</v>
      </c>
      <c r="J64" s="17">
        <f t="shared" si="5"/>
        <v>13331</v>
      </c>
      <c r="K64" s="17">
        <f t="shared" si="5"/>
        <v>11850</v>
      </c>
      <c r="L64" s="17">
        <f t="shared" si="5"/>
        <v>0</v>
      </c>
      <c r="M64" s="18">
        <f t="shared" si="1"/>
        <v>2428483.9</v>
      </c>
    </row>
    <row r="65" spans="1:13" ht="25.5">
      <c r="A65" s="8" t="s">
        <v>119</v>
      </c>
      <c r="B65" s="9" t="s">
        <v>120</v>
      </c>
      <c r="C65" s="14">
        <v>8480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f t="shared" si="1"/>
        <v>8480</v>
      </c>
    </row>
    <row r="66" spans="1:13" ht="12.75">
      <c r="A66" s="8" t="s">
        <v>121</v>
      </c>
      <c r="B66" s="9" t="s">
        <v>122</v>
      </c>
      <c r="C66" s="14">
        <v>966425</v>
      </c>
      <c r="D66" s="14">
        <v>656445</v>
      </c>
      <c r="E66" s="14">
        <v>31270</v>
      </c>
      <c r="F66" s="14">
        <v>11281</v>
      </c>
      <c r="G66" s="14">
        <v>9800</v>
      </c>
      <c r="H66" s="14">
        <v>0</v>
      </c>
      <c r="I66" s="14">
        <v>2900</v>
      </c>
      <c r="J66" s="14">
        <v>1481</v>
      </c>
      <c r="K66" s="14">
        <v>0</v>
      </c>
      <c r="L66" s="14">
        <v>0</v>
      </c>
      <c r="M66" s="15">
        <f t="shared" si="1"/>
        <v>977706</v>
      </c>
    </row>
    <row r="67" spans="1:13" ht="12.75">
      <c r="A67" s="8" t="s">
        <v>123</v>
      </c>
      <c r="B67" s="9" t="s">
        <v>124</v>
      </c>
      <c r="C67" s="14">
        <v>106151</v>
      </c>
      <c r="D67" s="14">
        <v>52800</v>
      </c>
      <c r="E67" s="14">
        <v>7900</v>
      </c>
      <c r="F67" s="14">
        <v>3900</v>
      </c>
      <c r="G67" s="14">
        <v>1900</v>
      </c>
      <c r="H67" s="14">
        <v>0</v>
      </c>
      <c r="I67" s="14">
        <v>300</v>
      </c>
      <c r="J67" s="14">
        <v>2000</v>
      </c>
      <c r="K67" s="14">
        <v>2000</v>
      </c>
      <c r="L67" s="14">
        <v>0</v>
      </c>
      <c r="M67" s="15">
        <f t="shared" si="1"/>
        <v>110051</v>
      </c>
    </row>
    <row r="68" spans="1:13" ht="25.5">
      <c r="A68" s="8" t="s">
        <v>125</v>
      </c>
      <c r="B68" s="9" t="s">
        <v>126</v>
      </c>
      <c r="C68" s="14">
        <v>566404.9</v>
      </c>
      <c r="D68" s="14">
        <v>313265</v>
      </c>
      <c r="E68" s="14">
        <v>67700</v>
      </c>
      <c r="F68" s="14">
        <v>36800</v>
      </c>
      <c r="G68" s="14">
        <v>36800</v>
      </c>
      <c r="H68" s="14">
        <v>3460</v>
      </c>
      <c r="I68" s="14">
        <v>11700</v>
      </c>
      <c r="J68" s="14">
        <v>0</v>
      </c>
      <c r="K68" s="14">
        <v>0</v>
      </c>
      <c r="L68" s="14">
        <f>10000-10000</f>
        <v>0</v>
      </c>
      <c r="M68" s="15">
        <f t="shared" si="1"/>
        <v>603204.9</v>
      </c>
    </row>
    <row r="69" spans="1:13" ht="12.75">
      <c r="A69" s="8" t="s">
        <v>127</v>
      </c>
      <c r="B69" s="9" t="s">
        <v>128</v>
      </c>
      <c r="C69" s="14">
        <v>552868</v>
      </c>
      <c r="D69" s="14">
        <v>369485</v>
      </c>
      <c r="E69" s="14">
        <v>14100</v>
      </c>
      <c r="F69" s="14">
        <v>31350</v>
      </c>
      <c r="G69" s="14">
        <v>21500</v>
      </c>
      <c r="H69" s="14">
        <v>0</v>
      </c>
      <c r="I69" s="14">
        <v>1300</v>
      </c>
      <c r="J69" s="14">
        <v>9850</v>
      </c>
      <c r="K69" s="14">
        <v>9850</v>
      </c>
      <c r="L69" s="14">
        <v>0</v>
      </c>
      <c r="M69" s="15">
        <f t="shared" si="1"/>
        <v>584218</v>
      </c>
    </row>
    <row r="70" spans="1:13" ht="12.75">
      <c r="A70" s="8" t="s">
        <v>129</v>
      </c>
      <c r="B70" s="9" t="s">
        <v>130</v>
      </c>
      <c r="C70" s="14">
        <v>144824</v>
      </c>
      <c r="D70" s="14">
        <v>98055</v>
      </c>
      <c r="E70" s="14">
        <v>6380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f t="shared" si="1"/>
        <v>144824</v>
      </c>
    </row>
    <row r="71" spans="1:13" ht="15">
      <c r="A71" s="6" t="s">
        <v>131</v>
      </c>
      <c r="B71" s="7" t="s">
        <v>132</v>
      </c>
      <c r="C71" s="17">
        <f aca="true" t="shared" si="6" ref="C71:L71">C72</f>
        <v>122600</v>
      </c>
      <c r="D71" s="17">
        <f t="shared" si="6"/>
        <v>0</v>
      </c>
      <c r="E71" s="17">
        <f t="shared" si="6"/>
        <v>0</v>
      </c>
      <c r="F71" s="17">
        <f t="shared" si="6"/>
        <v>0</v>
      </c>
      <c r="G71" s="17">
        <f t="shared" si="6"/>
        <v>0</v>
      </c>
      <c r="H71" s="17">
        <f t="shared" si="6"/>
        <v>0</v>
      </c>
      <c r="I71" s="17">
        <f t="shared" si="6"/>
        <v>0</v>
      </c>
      <c r="J71" s="17">
        <f t="shared" si="6"/>
        <v>0</v>
      </c>
      <c r="K71" s="17">
        <f t="shared" si="6"/>
        <v>0</v>
      </c>
      <c r="L71" s="17">
        <f t="shared" si="6"/>
        <v>0</v>
      </c>
      <c r="M71" s="18">
        <f t="shared" si="1"/>
        <v>122600</v>
      </c>
    </row>
    <row r="72" spans="1:13" ht="12.75">
      <c r="A72" s="8" t="s">
        <v>133</v>
      </c>
      <c r="B72" s="9" t="s">
        <v>134</v>
      </c>
      <c r="C72" s="14">
        <v>122600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f t="shared" si="1"/>
        <v>122600</v>
      </c>
    </row>
    <row r="73" spans="1:13" ht="15">
      <c r="A73" s="6" t="s">
        <v>135</v>
      </c>
      <c r="B73" s="7" t="s">
        <v>136</v>
      </c>
      <c r="C73" s="17">
        <f aca="true" t="shared" si="7" ref="C73:L73">C74+C75+C76</f>
        <v>261102</v>
      </c>
      <c r="D73" s="17">
        <f t="shared" si="7"/>
        <v>0</v>
      </c>
      <c r="E73" s="17">
        <f t="shared" si="7"/>
        <v>0</v>
      </c>
      <c r="F73" s="17">
        <f t="shared" si="7"/>
        <v>0</v>
      </c>
      <c r="G73" s="17">
        <f t="shared" si="7"/>
        <v>0</v>
      </c>
      <c r="H73" s="17">
        <f t="shared" si="7"/>
        <v>0</v>
      </c>
      <c r="I73" s="17">
        <f t="shared" si="7"/>
        <v>0</v>
      </c>
      <c r="J73" s="17">
        <f t="shared" si="7"/>
        <v>0</v>
      </c>
      <c r="K73" s="17">
        <f t="shared" si="7"/>
        <v>0</v>
      </c>
      <c r="L73" s="17">
        <f t="shared" si="7"/>
        <v>0</v>
      </c>
      <c r="M73" s="18">
        <f t="shared" si="1"/>
        <v>261102</v>
      </c>
    </row>
    <row r="74" spans="1:13" ht="25.5">
      <c r="A74" s="8" t="s">
        <v>137</v>
      </c>
      <c r="B74" s="9" t="s">
        <v>138</v>
      </c>
      <c r="C74" s="14">
        <v>10000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f t="shared" si="1"/>
        <v>10000</v>
      </c>
    </row>
    <row r="75" spans="1:13" ht="12.75">
      <c r="A75" s="8" t="s">
        <v>139</v>
      </c>
      <c r="B75" s="9" t="s">
        <v>140</v>
      </c>
      <c r="C75" s="14">
        <v>55227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5">
        <f t="shared" si="1"/>
        <v>55227</v>
      </c>
    </row>
    <row r="76" spans="1:13" ht="63.75">
      <c r="A76" s="8" t="s">
        <v>141</v>
      </c>
      <c r="B76" s="9" t="s">
        <v>142</v>
      </c>
      <c r="C76" s="14">
        <v>195875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">
        <f t="shared" si="1"/>
        <v>195875</v>
      </c>
    </row>
    <row r="77" spans="1:13" ht="38.25">
      <c r="A77" s="6" t="s">
        <v>143</v>
      </c>
      <c r="B77" s="7" t="s">
        <v>144</v>
      </c>
      <c r="C77" s="17">
        <f aca="true" t="shared" si="8" ref="C77:L77">C78</f>
        <v>2061</v>
      </c>
      <c r="D77" s="17">
        <f t="shared" si="8"/>
        <v>0</v>
      </c>
      <c r="E77" s="17">
        <f t="shared" si="8"/>
        <v>0</v>
      </c>
      <c r="F77" s="17">
        <f t="shared" si="8"/>
        <v>0</v>
      </c>
      <c r="G77" s="17">
        <f t="shared" si="8"/>
        <v>0</v>
      </c>
      <c r="H77" s="17">
        <f t="shared" si="8"/>
        <v>0</v>
      </c>
      <c r="I77" s="17">
        <f t="shared" si="8"/>
        <v>0</v>
      </c>
      <c r="J77" s="17">
        <f t="shared" si="8"/>
        <v>0</v>
      </c>
      <c r="K77" s="17">
        <f t="shared" si="8"/>
        <v>0</v>
      </c>
      <c r="L77" s="17">
        <f t="shared" si="8"/>
        <v>0</v>
      </c>
      <c r="M77" s="18">
        <f aca="true" t="shared" si="9" ref="M77:M90">C77+F77</f>
        <v>2061</v>
      </c>
    </row>
    <row r="78" spans="1:13" ht="38.25">
      <c r="A78" s="8" t="s">
        <v>145</v>
      </c>
      <c r="B78" s="9" t="s">
        <v>146</v>
      </c>
      <c r="C78" s="14">
        <v>2061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f t="shared" si="9"/>
        <v>2061</v>
      </c>
    </row>
    <row r="79" spans="1:13" ht="38.25">
      <c r="A79" s="6" t="s">
        <v>147</v>
      </c>
      <c r="B79" s="7" t="s">
        <v>148</v>
      </c>
      <c r="C79" s="17">
        <f aca="true" t="shared" si="10" ref="C79:L79">C80</f>
        <v>14600</v>
      </c>
      <c r="D79" s="17">
        <f t="shared" si="10"/>
        <v>0</v>
      </c>
      <c r="E79" s="17">
        <f t="shared" si="10"/>
        <v>0</v>
      </c>
      <c r="F79" s="17">
        <f t="shared" si="10"/>
        <v>0</v>
      </c>
      <c r="G79" s="17">
        <f t="shared" si="10"/>
        <v>0</v>
      </c>
      <c r="H79" s="17">
        <f t="shared" si="10"/>
        <v>0</v>
      </c>
      <c r="I79" s="17">
        <f t="shared" si="10"/>
        <v>0</v>
      </c>
      <c r="J79" s="17">
        <f t="shared" si="10"/>
        <v>0</v>
      </c>
      <c r="K79" s="17">
        <f t="shared" si="10"/>
        <v>0</v>
      </c>
      <c r="L79" s="17">
        <f t="shared" si="10"/>
        <v>0</v>
      </c>
      <c r="M79" s="18">
        <f t="shared" si="9"/>
        <v>14600</v>
      </c>
    </row>
    <row r="80" spans="1:13" ht="38.25">
      <c r="A80" s="8" t="s">
        <v>149</v>
      </c>
      <c r="B80" s="9" t="s">
        <v>150</v>
      </c>
      <c r="C80" s="14">
        <v>14600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5">
        <f t="shared" si="9"/>
        <v>14600</v>
      </c>
    </row>
    <row r="81" spans="1:13" ht="25.5">
      <c r="A81" s="6" t="s">
        <v>151</v>
      </c>
      <c r="B81" s="7" t="s">
        <v>152</v>
      </c>
      <c r="C81" s="17">
        <f aca="true" t="shared" si="11" ref="C81:L81">C82+C83</f>
        <v>78659</v>
      </c>
      <c r="D81" s="17">
        <f t="shared" si="11"/>
        <v>0</v>
      </c>
      <c r="E81" s="17">
        <f t="shared" si="11"/>
        <v>0</v>
      </c>
      <c r="F81" s="17">
        <f t="shared" si="11"/>
        <v>0</v>
      </c>
      <c r="G81" s="17">
        <f t="shared" si="11"/>
        <v>0</v>
      </c>
      <c r="H81" s="17">
        <f t="shared" si="11"/>
        <v>0</v>
      </c>
      <c r="I81" s="17">
        <f t="shared" si="11"/>
        <v>0</v>
      </c>
      <c r="J81" s="17">
        <f t="shared" si="11"/>
        <v>0</v>
      </c>
      <c r="K81" s="17">
        <f t="shared" si="11"/>
        <v>0</v>
      </c>
      <c r="L81" s="17">
        <f t="shared" si="11"/>
        <v>0</v>
      </c>
      <c r="M81" s="18">
        <f t="shared" si="9"/>
        <v>78659</v>
      </c>
    </row>
    <row r="82" spans="1:13" ht="12.75">
      <c r="A82" s="8" t="s">
        <v>153</v>
      </c>
      <c r="B82" s="9" t="s">
        <v>154</v>
      </c>
      <c r="C82" s="14">
        <v>10000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5">
        <f t="shared" si="9"/>
        <v>10000</v>
      </c>
    </row>
    <row r="83" spans="1:13" ht="12.75">
      <c r="A83" s="8" t="s">
        <v>155</v>
      </c>
      <c r="B83" s="9" t="s">
        <v>156</v>
      </c>
      <c r="C83" s="14">
        <v>68659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5">
        <f t="shared" si="9"/>
        <v>68659</v>
      </c>
    </row>
    <row r="84" spans="1:13" ht="18.75">
      <c r="A84" s="10" t="s">
        <v>157</v>
      </c>
      <c r="B84" s="11"/>
      <c r="C84" s="20">
        <f aca="true" t="shared" si="12" ref="C84:L84">C13+C15+C24+C30+C64+C71+C73+C77+C79+C81</f>
        <v>59495010.349999994</v>
      </c>
      <c r="D84" s="20">
        <f t="shared" si="12"/>
        <v>24348316.66</v>
      </c>
      <c r="E84" s="20">
        <f t="shared" si="12"/>
        <v>3310740</v>
      </c>
      <c r="F84" s="20">
        <f t="shared" si="12"/>
        <v>2185177.73</v>
      </c>
      <c r="G84" s="20">
        <f t="shared" si="12"/>
        <v>1445170.73</v>
      </c>
      <c r="H84" s="20">
        <f t="shared" si="12"/>
        <v>73285.57</v>
      </c>
      <c r="I84" s="20">
        <f t="shared" si="12"/>
        <v>31518.48</v>
      </c>
      <c r="J84" s="20">
        <f t="shared" si="12"/>
        <v>740007</v>
      </c>
      <c r="K84" s="20">
        <f t="shared" si="12"/>
        <v>411653</v>
      </c>
      <c r="L84" s="20">
        <f t="shared" si="12"/>
        <v>163653</v>
      </c>
      <c r="M84" s="20">
        <f t="shared" si="9"/>
        <v>61680188.07999999</v>
      </c>
    </row>
    <row r="85" spans="1:13" ht="12.75">
      <c r="A85" s="10" t="s">
        <v>158</v>
      </c>
      <c r="B85" s="11"/>
      <c r="C85" s="15">
        <f>C86+C87</f>
        <v>483281</v>
      </c>
      <c r="D85" s="15">
        <v>0</v>
      </c>
      <c r="E85" s="15">
        <v>0</v>
      </c>
      <c r="F85" s="15">
        <f>F86+F87</f>
        <v>366600</v>
      </c>
      <c r="G85" s="15">
        <f>G86+G87</f>
        <v>117300</v>
      </c>
      <c r="H85" s="15">
        <v>0</v>
      </c>
      <c r="I85" s="15">
        <v>0</v>
      </c>
      <c r="J85" s="15">
        <f>J86+J87</f>
        <v>249300</v>
      </c>
      <c r="K85" s="15">
        <v>0</v>
      </c>
      <c r="L85" s="15">
        <v>0</v>
      </c>
      <c r="M85" s="15">
        <f t="shared" si="9"/>
        <v>849881</v>
      </c>
    </row>
    <row r="86" spans="1:13" ht="51">
      <c r="A86" s="8" t="s">
        <v>159</v>
      </c>
      <c r="B86" s="9" t="s">
        <v>160</v>
      </c>
      <c r="C86" s="14">
        <v>432500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5">
        <f t="shared" si="9"/>
        <v>432500</v>
      </c>
    </row>
    <row r="87" spans="1:13" ht="12.75">
      <c r="A87" s="10" t="s">
        <v>161</v>
      </c>
      <c r="B87" s="11"/>
      <c r="C87" s="15">
        <v>50781</v>
      </c>
      <c r="D87" s="15">
        <v>0</v>
      </c>
      <c r="E87" s="15">
        <v>0</v>
      </c>
      <c r="F87" s="15">
        <v>366600</v>
      </c>
      <c r="G87" s="15">
        <v>117300</v>
      </c>
      <c r="H87" s="15">
        <v>0</v>
      </c>
      <c r="I87" s="15">
        <v>0</v>
      </c>
      <c r="J87" s="15">
        <v>249300</v>
      </c>
      <c r="K87" s="15">
        <v>0</v>
      </c>
      <c r="L87" s="15">
        <v>0</v>
      </c>
      <c r="M87" s="15">
        <f t="shared" si="9"/>
        <v>417381</v>
      </c>
    </row>
    <row r="88" spans="1:13" ht="63.75">
      <c r="A88" s="8" t="s">
        <v>162</v>
      </c>
      <c r="B88" s="9" t="s">
        <v>163</v>
      </c>
      <c r="C88" s="14">
        <v>0</v>
      </c>
      <c r="D88" s="14">
        <v>0</v>
      </c>
      <c r="E88" s="14">
        <v>0</v>
      </c>
      <c r="F88" s="14">
        <v>366600</v>
      </c>
      <c r="G88" s="14">
        <v>117300</v>
      </c>
      <c r="H88" s="14">
        <v>0</v>
      </c>
      <c r="I88" s="14">
        <v>0</v>
      </c>
      <c r="J88" s="14">
        <v>249300</v>
      </c>
      <c r="K88" s="14">
        <v>0</v>
      </c>
      <c r="L88" s="14">
        <v>0</v>
      </c>
      <c r="M88" s="15">
        <f t="shared" si="9"/>
        <v>366600</v>
      </c>
    </row>
    <row r="89" spans="1:13" ht="12.75">
      <c r="A89" s="8" t="s">
        <v>164</v>
      </c>
      <c r="B89" s="9" t="s">
        <v>165</v>
      </c>
      <c r="C89" s="14">
        <v>50781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5">
        <f t="shared" si="9"/>
        <v>50781</v>
      </c>
    </row>
    <row r="90" spans="1:13" ht="18.75">
      <c r="A90" s="10" t="s">
        <v>166</v>
      </c>
      <c r="B90" s="11"/>
      <c r="C90" s="20">
        <f aca="true" t="shared" si="13" ref="C90:L90">C84+C85</f>
        <v>59978291.349999994</v>
      </c>
      <c r="D90" s="20">
        <f t="shared" si="13"/>
        <v>24348316.66</v>
      </c>
      <c r="E90" s="20">
        <f t="shared" si="13"/>
        <v>3310740</v>
      </c>
      <c r="F90" s="20">
        <f t="shared" si="13"/>
        <v>2551777.73</v>
      </c>
      <c r="G90" s="20">
        <f t="shared" si="13"/>
        <v>1562470.73</v>
      </c>
      <c r="H90" s="20">
        <f t="shared" si="13"/>
        <v>73285.57</v>
      </c>
      <c r="I90" s="20">
        <f t="shared" si="13"/>
        <v>31518.48</v>
      </c>
      <c r="J90" s="20">
        <f t="shared" si="13"/>
        <v>989307</v>
      </c>
      <c r="K90" s="20">
        <f t="shared" si="13"/>
        <v>411653</v>
      </c>
      <c r="L90" s="20">
        <f t="shared" si="13"/>
        <v>163653</v>
      </c>
      <c r="M90" s="20">
        <f t="shared" si="9"/>
        <v>62530069.07999999</v>
      </c>
    </row>
    <row r="91" spans="3:13" ht="12.7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3:20" ht="18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3"/>
      <c r="O92" s="23"/>
      <c r="P92" s="23"/>
      <c r="Q92" s="23"/>
      <c r="R92" s="23"/>
      <c r="S92" s="23"/>
      <c r="T92" s="23"/>
    </row>
    <row r="93" spans="3:13" ht="12.75">
      <c r="C93" s="16"/>
      <c r="D93" s="16"/>
      <c r="E93" s="16"/>
      <c r="F93" s="16"/>
      <c r="G93" s="16"/>
      <c r="H93" s="16"/>
      <c r="I93" s="21"/>
      <c r="J93" s="16"/>
      <c r="K93" s="16"/>
      <c r="L93" s="16"/>
      <c r="M93" s="16"/>
    </row>
    <row r="94" spans="3:13" ht="12.7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2:13" ht="12.75">
      <c r="B95" s="2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3:13" ht="12.7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3:13" ht="12.7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3:13" ht="12.7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3:13" ht="12.7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3:13" ht="12.7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3:13" ht="12.7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3:13" ht="12.7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3:13" ht="12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3:13" ht="12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3:13" ht="12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3:13" ht="12.7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</sheetData>
  <mergeCells count="19">
    <mergeCell ref="A5:M5"/>
    <mergeCell ref="A6:M6"/>
    <mergeCell ref="A8:A11"/>
    <mergeCell ref="B8:B11"/>
    <mergeCell ref="C8:E8"/>
    <mergeCell ref="C9:C11"/>
    <mergeCell ref="D10:D11"/>
    <mergeCell ref="D9:E9"/>
    <mergeCell ref="E10:E11"/>
    <mergeCell ref="F8:L8"/>
    <mergeCell ref="F9:F11"/>
    <mergeCell ref="G9:G11"/>
    <mergeCell ref="H9:I9"/>
    <mergeCell ref="H10:H11"/>
    <mergeCell ref="I10:I11"/>
    <mergeCell ref="J9:J11"/>
    <mergeCell ref="K10:K11"/>
    <mergeCell ref="K9:L9"/>
    <mergeCell ref="M8:M11"/>
  </mergeCells>
  <printOptions/>
  <pageMargins left="0.1968503937007874" right="0.1968503937007874" top="1.1811023622047245" bottom="0.1968503937007874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ECK</cp:lastModifiedBy>
  <cp:lastPrinted>2014-02-03T11:59:39Z</cp:lastPrinted>
  <dcterms:created xsi:type="dcterms:W3CDTF">2013-12-31T08:22:48Z</dcterms:created>
  <dcterms:modified xsi:type="dcterms:W3CDTF">2014-02-03T11:59:52Z</dcterms:modified>
  <cp:category/>
  <cp:version/>
  <cp:contentType/>
  <cp:contentStatus/>
</cp:coreProperties>
</file>